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76" yWindow="65416" windowWidth="12000" windowHeight="5055" tabRatio="876" activeTab="5"/>
  </bookViews>
  <sheets>
    <sheet name="knižničný fond" sheetId="1" r:id="rId1"/>
    <sheet name="výpožičky a služby" sheetId="2" r:id="rId2"/>
    <sheet name="používatelia" sheetId="3" r:id="rId3"/>
    <sheet name="Ďalšie údaje" sheetId="4" r:id="rId4"/>
    <sheet name="informačné technológie" sheetId="5" r:id="rId5"/>
    <sheet name="zamestnanci a hospodárenie" sheetId="6" r:id="rId6"/>
    <sheet name="List1" sheetId="7" state="hidden" r:id="rId7"/>
    <sheet name="čas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<sst xmlns="http://schemas.openxmlformats.org/spreadsheetml/2006/main" count="324" uniqueCount="267">
  <si>
    <t>knižnica</t>
  </si>
  <si>
    <t>knižničné jednotky</t>
  </si>
  <si>
    <t>krásna lit. pre dospelých</t>
  </si>
  <si>
    <t>odborná lit. pre deti</t>
  </si>
  <si>
    <t>knižničné jednotky spolu</t>
  </si>
  <si>
    <t>krásna lit. pre deti</t>
  </si>
  <si>
    <t>špeciálne dokumenty</t>
  </si>
  <si>
    <t>spolu</t>
  </si>
  <si>
    <t>rukopisy</t>
  </si>
  <si>
    <t>v tom</t>
  </si>
  <si>
    <t>z toho</t>
  </si>
  <si>
    <t>kúpou</t>
  </si>
  <si>
    <t>kontrolný súčet</t>
  </si>
  <si>
    <t>odb. lit. pre dospelých</t>
  </si>
  <si>
    <t>úbytky knižnič. jednotiek</t>
  </si>
  <si>
    <t>registrovaní používatelia</t>
  </si>
  <si>
    <t>z toho do 15 rokov</t>
  </si>
  <si>
    <t>výpožičky</t>
  </si>
  <si>
    <t>výpožičky spolu</t>
  </si>
  <si>
    <t>výpožičky periodík</t>
  </si>
  <si>
    <t>audio- vizuálne</t>
  </si>
  <si>
    <t>prezenčné výpožičky</t>
  </si>
  <si>
    <t>MVS iným knižniciam</t>
  </si>
  <si>
    <t>MVS z iných knižníc</t>
  </si>
  <si>
    <t>MMVS iným knižniciam</t>
  </si>
  <si>
    <t>MMVS z iných knižníc</t>
  </si>
  <si>
    <t>vzdelávacie a kult.-spoloč. podujatia</t>
  </si>
  <si>
    <t>odborné kurzy, porady, semináre</t>
  </si>
  <si>
    <t>edičná činnosť - počet titulov</t>
  </si>
  <si>
    <t>výstavba a rekonštrukcia</t>
  </si>
  <si>
    <t>automatizácia</t>
  </si>
  <si>
    <t>ostatné kapitálové výdavky</t>
  </si>
  <si>
    <t>z toho poplatky za knižničné činnosti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</si>
  <si>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</si>
  <si>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</si>
  <si>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</si>
  <si>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</si>
  <si>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</si>
  <si>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</si>
  <si>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</si>
  <si>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</si>
  <si>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</si>
  <si>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</si>
  <si>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</si>
  <si>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</si>
  <si>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</si>
  <si>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</si>
  <si>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</si>
  <si>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</si>
  <si>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</si>
  <si>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</si>
  <si>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</si>
  <si>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</si>
  <si>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</si>
  <si>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</si>
  <si>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</si>
  <si>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</si>
  <si>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</si>
  <si>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</si>
  <si>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</si>
  <si>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</si>
  <si>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</si>
  <si>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knihy a zviazané periodiká</t>
  </si>
  <si>
    <t>z knižničných jednotiek spolu</t>
  </si>
  <si>
    <t>odborná literatúra pre dosp.</t>
  </si>
  <si>
    <t>krásna literatúra pre dospelých</t>
  </si>
  <si>
    <t>odborná literatúra pre deti</t>
  </si>
  <si>
    <t>krásna literatúra pre deti</t>
  </si>
  <si>
    <t>audiovizuál-ne dokumenty</t>
  </si>
  <si>
    <t>z toho zahraničné</t>
  </si>
  <si>
    <t>počet titulov dochádza-júcich periodík</t>
  </si>
  <si>
    <t>počet exemplárov dochádza-júcich periodík</t>
  </si>
  <si>
    <t>ročný prírastok knižničných jednotiek</t>
  </si>
  <si>
    <t>povinným výtlačkom</t>
  </si>
  <si>
    <t>darom</t>
  </si>
  <si>
    <t>bezodplat-ným prevodom</t>
  </si>
  <si>
    <t>ročný prírastok knižničných jednotiek spolu</t>
  </si>
  <si>
    <t>audiovi-zuálne dokumen-ty</t>
  </si>
  <si>
    <t>elektronic-ké dokumen-ty</t>
  </si>
  <si>
    <t>knižničné jednotky vo voľnom výbere</t>
  </si>
  <si>
    <t>knižničné jednotky spracov. automati-zovane</t>
  </si>
  <si>
    <t>výmenou</t>
  </si>
  <si>
    <t>poskytnuté registr. bibliografické a faktogr. informácie</t>
  </si>
  <si>
    <t>počet študovní a čitární</t>
  </si>
  <si>
    <t>celková plocha knižnice v m2</t>
  </si>
  <si>
    <t>priemerný evidenčný počet zamestnancov (prepočítaný)</t>
  </si>
  <si>
    <t>z toho ženy</t>
  </si>
  <si>
    <t>zo štátneho rozpočtu</t>
  </si>
  <si>
    <t>z rozpočtu VÚC</t>
  </si>
  <si>
    <t>z rozpočtu obce</t>
  </si>
  <si>
    <t>tržby</t>
  </si>
  <si>
    <t>mzdové náklady/bez OON</t>
  </si>
  <si>
    <t>na nákup knižničného fondu</t>
  </si>
  <si>
    <t>z toho z prostried. štátneho rozpočtu</t>
  </si>
  <si>
    <t>Neprofesionálne knižnice</t>
  </si>
  <si>
    <t>SPOLU - Neprof. knižnice</t>
  </si>
  <si>
    <t>Mestské knižnice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</si>
  <si>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</si>
  <si>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</si>
  <si>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</si>
  <si>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</si>
  <si>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</si>
  <si>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</si>
  <si>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</si>
  <si>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</si>
  <si>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</si>
  <si>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</si>
  <si>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</si>
  <si>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</si>
  <si>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</si>
  <si>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</si>
  <si>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</si>
  <si>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elektronické dokumenty (vrátane digitálnych)</t>
  </si>
  <si>
    <t>mikroformy</t>
  </si>
  <si>
    <t>elektronické (vrátane digitálnych)</t>
  </si>
  <si>
    <t>iné výnosy</t>
  </si>
  <si>
    <t>Okres SVIDNÍK</t>
  </si>
  <si>
    <t>SPOLU - okr. Svidník</t>
  </si>
  <si>
    <t>Okres STROPKOV</t>
  </si>
  <si>
    <t>Stropkov</t>
  </si>
  <si>
    <t>Svidník</t>
  </si>
  <si>
    <t>SPOLU - okres STROPKOV</t>
  </si>
  <si>
    <t>od iných subjektov</t>
  </si>
  <si>
    <t>Giraltovce</t>
  </si>
  <si>
    <t>Iné špeciálne dokum.</t>
  </si>
  <si>
    <t>Iné špeciálne dokumenty</t>
  </si>
  <si>
    <t>počet vypracov. Bibliografií</t>
  </si>
  <si>
    <t>počet vypracov. rešerší</t>
  </si>
  <si>
    <t>počet študijných a čitateľských miest</t>
  </si>
  <si>
    <t>počet prevádz. hodín pre verejnosť za týždeň</t>
  </si>
  <si>
    <t>obyvatelia</t>
  </si>
  <si>
    <t>metodické konzultácie</t>
  </si>
  <si>
    <t>&lt;&lt;&lt;  z toho</t>
  </si>
  <si>
    <t>zamest. s VŠ knihovníckym vzdelaním</t>
  </si>
  <si>
    <t>&lt;&lt;&lt; z toho     ženy</t>
  </si>
  <si>
    <t>zamestnanci so  SŠ knihovn. vzdelaním</t>
  </si>
  <si>
    <t>zamestnanci s iným VŠ vzdelaním</t>
  </si>
  <si>
    <r>
      <t xml:space="preserve">z toho </t>
    </r>
    <r>
      <rPr>
        <sz val="9"/>
        <rFont val="Arial"/>
        <family val="2"/>
      </rPr>
      <t xml:space="preserve">    ženy</t>
    </r>
  </si>
  <si>
    <r>
      <t>z toho</t>
    </r>
    <r>
      <rPr>
        <sz val="9"/>
        <rFont val="Arial"/>
        <family val="2"/>
      </rPr>
      <t xml:space="preserve"> zamest. vykonávajúci knihovnícke činnosti</t>
    </r>
  </si>
  <si>
    <r>
      <t>z toho</t>
    </r>
    <r>
      <rPr>
        <sz val="9"/>
        <rFont val="Arial"/>
        <family val="2"/>
      </rPr>
      <t xml:space="preserve">     ženy</t>
    </r>
  </si>
  <si>
    <r>
      <t>z toho</t>
    </r>
    <r>
      <rPr>
        <sz val="9"/>
        <rFont val="Arial"/>
        <family val="2"/>
      </rPr>
      <t xml:space="preserve"> priestory pre používate-ľov v m2</t>
    </r>
  </si>
  <si>
    <r>
      <t>z toho</t>
    </r>
    <r>
      <rPr>
        <sz val="9"/>
        <rFont val="Arial"/>
        <family val="2"/>
      </rPr>
      <t xml:space="preserve"> informatická výchova</t>
    </r>
  </si>
  <si>
    <t>kontrolný súčet ženy</t>
  </si>
  <si>
    <t xml:space="preserve">návštevníci knižnice spolu </t>
  </si>
  <si>
    <r>
      <rPr>
        <u val="single"/>
        <sz val="9"/>
        <rFont val="Arial"/>
        <family val="2"/>
      </rPr>
      <t>z toho</t>
    </r>
    <r>
      <rPr>
        <sz val="9"/>
        <rFont val="Arial"/>
        <family val="2"/>
      </rPr>
      <t xml:space="preserve"> počet návštevníkov podujatí</t>
    </r>
  </si>
  <si>
    <t>Okrúhle</t>
  </si>
  <si>
    <t>výnosy z hlavnej činnosti spolu/príjmy (v EUR) (PREV.DOTÁCIE + TRZBY + INÉ VÝNOSY)</t>
  </si>
  <si>
    <t>náklady na hlavnú činnosť/výdavky (v EUR)</t>
  </si>
  <si>
    <t>prevádzkové dotácie a transfery na činnosť  (v EUR)</t>
  </si>
  <si>
    <t>výnosy z hlavnej činnosti spolu/príjmy  (v EUR)</t>
  </si>
  <si>
    <t>kapitálové výdavky  (v EUR)</t>
  </si>
  <si>
    <t>Profesionálne knižnice</t>
  </si>
  <si>
    <t>Návštevníci online služieb</t>
  </si>
  <si>
    <t xml:space="preserve">Počet PC </t>
  </si>
  <si>
    <t>z toho prístupných pre verejnosť s internetom</t>
  </si>
  <si>
    <t>www.stránka knižnice  (1= áno, 0=nie)</t>
  </si>
  <si>
    <t>Pripojenie wifi v knižnici pre  používateľov  (1= áno, 0=nie)</t>
  </si>
  <si>
    <t>Elektronický katalóg na internete  (1= áno, 0=nie)</t>
  </si>
  <si>
    <t>Vzdialený prístup k licencovaným EIZ  (1= áno, 0=nie)</t>
  </si>
  <si>
    <t>Počet vstupov do el. katalógu</t>
  </si>
  <si>
    <t>Počet databáz vytvorených knižnicou</t>
  </si>
  <si>
    <t>Počet sprístupňovaných licencovaných EIZ</t>
  </si>
  <si>
    <t>z toho počet licencovaných EIZ z vlastných prostr.</t>
  </si>
  <si>
    <t>Počet vyhľadávaní v licencovaných EIZ spolu</t>
  </si>
  <si>
    <t>Počet zobrazených/stiahnutých elektr. Dokumentov</t>
  </si>
  <si>
    <t>Počet zodpovedaných dopytov v elektr referenčných službách</t>
  </si>
  <si>
    <t>Hodiny</t>
  </si>
  <si>
    <t>minúty</t>
  </si>
  <si>
    <t>Stagnujúce knižnice</t>
  </si>
  <si>
    <t>SPOLU - stagnujúce knižnice</t>
  </si>
  <si>
    <t>SPOLU - všetky knižnice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</si>
  <si>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</si>
  <si>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</si>
  <si>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</si>
  <si>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</si>
  <si>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</si>
  <si>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</si>
  <si>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</si>
  <si>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</si>
  <si>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</si>
  <si>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</si>
  <si>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</si>
  <si>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</si>
  <si>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</si>
  <si>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</si>
  <si>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</si>
  <si>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</si>
  <si>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</si>
  <si>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</si>
  <si>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</si>
  <si>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</si>
  <si>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</si>
  <si>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</si>
  <si>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</si>
  <si>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</si>
  <si>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Metodické návštevy</t>
  </si>
  <si>
    <t>Náklady na pracovníkov na dohodu (prepočítaný stav)</t>
  </si>
  <si>
    <t>Kračúnovce</t>
  </si>
  <si>
    <t>Kružlová</t>
  </si>
  <si>
    <t>Mestisko</t>
  </si>
  <si>
    <t>Rakovčík</t>
  </si>
  <si>
    <t>Vyšný Mirošov</t>
  </si>
  <si>
    <t>Baňa</t>
  </si>
  <si>
    <t>Bukovce</t>
  </si>
  <si>
    <t>Duplín</t>
  </si>
  <si>
    <t>Turany nad Ondavou</t>
  </si>
  <si>
    <t>Beňadikovce</t>
  </si>
  <si>
    <t>Breznička</t>
  </si>
  <si>
    <t>Brusnica</t>
  </si>
  <si>
    <t>Bžany</t>
  </si>
  <si>
    <t>Cernina</t>
  </si>
  <si>
    <t>Cigla</t>
  </si>
  <si>
    <t>Dlhoňa</t>
  </si>
  <si>
    <t>Dubová</t>
  </si>
  <si>
    <t>Dukovce</t>
  </si>
  <si>
    <t>Havaj</t>
  </si>
  <si>
    <t>Hrabovčík</t>
  </si>
  <si>
    <t>Hunkovce</t>
  </si>
  <si>
    <t>Chotča</t>
  </si>
  <si>
    <t>Jurková Voľa</t>
  </si>
  <si>
    <t>Kalnište</t>
  </si>
  <si>
    <t>Kapišová</t>
  </si>
  <si>
    <t>Kečkovce</t>
  </si>
  <si>
    <t>Kobylnice</t>
  </si>
  <si>
    <t>Kolbovce</t>
  </si>
  <si>
    <t>Korejovce</t>
  </si>
  <si>
    <t>Krajná Bystrá</t>
  </si>
  <si>
    <t>Krajná Poľana</t>
  </si>
  <si>
    <t>Krajné Čierno</t>
  </si>
  <si>
    <t>Kručov</t>
  </si>
  <si>
    <t>Krušinec</t>
  </si>
  <si>
    <t>Kuková</t>
  </si>
  <si>
    <t>Kurimka</t>
  </si>
  <si>
    <t>Ladomirová</t>
  </si>
  <si>
    <t>Lomné</t>
  </si>
  <si>
    <t>Lúčka</t>
  </si>
  <si>
    <t>Lužany pri Topli</t>
  </si>
  <si>
    <t>Malá Poľana</t>
  </si>
  <si>
    <t>Matovce</t>
  </si>
  <si>
    <t>Miková</t>
  </si>
  <si>
    <t>Miňovce</t>
  </si>
  <si>
    <t>Miroľa</t>
  </si>
  <si>
    <t>Mlynárovce</t>
  </si>
  <si>
    <t>Nižná Olšava</t>
  </si>
  <si>
    <t>Nižný Mirošov</t>
  </si>
  <si>
    <t>Nižný Orlík</t>
  </si>
  <si>
    <t>Pstriná</t>
  </si>
  <si>
    <t>Radoma</t>
  </si>
  <si>
    <t>Rovné</t>
  </si>
  <si>
    <t>Roztoky</t>
  </si>
  <si>
    <t>Soboš</t>
  </si>
  <si>
    <t>Staškovce</t>
  </si>
  <si>
    <t>Stročín</t>
  </si>
  <si>
    <t>Svidnička</t>
  </si>
  <si>
    <t>Šandal</t>
  </si>
  <si>
    <t>Šarišský Štiavnik</t>
  </si>
  <si>
    <t>Tokajík</t>
  </si>
  <si>
    <t>Valkovce</t>
  </si>
  <si>
    <t>Varechovce</t>
  </si>
  <si>
    <t>Veľkrop</t>
  </si>
  <si>
    <t>Vislava</t>
  </si>
  <si>
    <t>Vojtovce</t>
  </si>
  <si>
    <t>Vyškovce</t>
  </si>
  <si>
    <t>Vyšná Olšava</t>
  </si>
  <si>
    <t>Vyšná Pisaná</t>
  </si>
  <si>
    <t>Vyšný Orlík</t>
  </si>
  <si>
    <t>Želmanovce</t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</si>
</sst>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  <numFmt numFmtId="181" formatCode="0.000"/>
    <numFmt numFmtId="182" formatCode="0.0000"/>
    <numFmt numFmtId="183" formatCode="_-* #,##0\ _K_č_s_-;\-* #,##0\ _K_č_s_-;_-* &quot;-&quot;\ _K_č_s_-;_-@_-"/>
    <numFmt numFmtId="184" formatCode="_-* #,##0.00\ _K_č_s_-;\-* #,##0.00\ _K_č_s_-;_-* &quot;-&quot;??\ _K_č_s_-;_-@_-"/>
    <numFmt numFmtId="185" formatCode="_-* #,##0\ &quot;Kčs&quot;_-;\-* #,##0\ &quot;Kčs&quot;_-;_-* &quot;-&quot;\ &quot;Kčs&quot;_-;_-@_-"/>
    <numFmt numFmtId="186" formatCode="_-* #,##0.00\ &quot;Kčs&quot;_-;\-* #,##0.00\ &quot;Kčs&quot;_-;_-* &quot;-&quot;??\ &quot;Kčs&quot;_-;_-@_-"/>
    <numFmt numFmtId="187" formatCode="#,##0__"/>
  </numFmts>
  <fonts count="46">
    <font>
      <sz val="10"/>
      <name val="Arial CE"/>
      <family val="0"/>
    </font>
    <font>
      <sz val="11"/>
      <name val="Toronto"/>
      <family val="0"/>
    </font>
    <font>
      <u val="single"/>
      <sz val="10"/>
      <color indexed="12"/>
      <name val="Arial CE"/>
      <family val="2"/>
    </font>
    <font>
      <sz val="11"/>
      <name val="Arial CE"/>
      <family val="2"/>
    </font>
    <font>
      <u val="single"/>
      <sz val="10"/>
      <color indexed="36"/>
      <name val="Arial CE"/>
      <family val="2"/>
    </font>
    <font>
      <sz val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8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3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10" xfId="0" applyNumberFormat="1" applyFont="1" applyFill="1" applyBorder="1" applyAlignment="1">
      <alignment horizontal="center" vertical="center" wrapText="1"/>
    </xf>
    <xf numFmtId="3" fontId="6" fillId="34" borderId="11" xfId="0" applyNumberFormat="1" applyFont="1" applyFill="1" applyBorder="1" applyAlignment="1" applyProtection="1">
      <alignment/>
      <protection hidden="1"/>
    </xf>
    <xf numFmtId="0" fontId="6" fillId="0" borderId="12" xfId="0" applyFont="1" applyBorder="1" applyAlignment="1" applyProtection="1">
      <alignment/>
      <protection locked="0"/>
    </xf>
    <xf numFmtId="4" fontId="6" fillId="0" borderId="13" xfId="0" applyNumberFormat="1" applyFont="1" applyBorder="1" applyAlignment="1" applyProtection="1">
      <alignment/>
      <protection locked="0"/>
    </xf>
    <xf numFmtId="3" fontId="6" fillId="34" borderId="14" xfId="0" applyNumberFormat="1" applyFont="1" applyFill="1" applyBorder="1" applyAlignment="1" applyProtection="1">
      <alignment/>
      <protection hidden="1"/>
    </xf>
    <xf numFmtId="3" fontId="9" fillId="35" borderId="15" xfId="0" applyNumberFormat="1" applyFont="1" applyFill="1" applyBorder="1" applyAlignment="1" applyProtection="1">
      <alignment/>
      <protection hidden="1"/>
    </xf>
    <xf numFmtId="3" fontId="9" fillId="35" borderId="16" xfId="0" applyNumberFormat="1" applyFont="1" applyFill="1" applyBorder="1" applyAlignment="1" applyProtection="1">
      <alignment/>
      <protection hidden="1"/>
    </xf>
    <xf numFmtId="0" fontId="9" fillId="35" borderId="16" xfId="0" applyFont="1" applyFill="1" applyBorder="1" applyAlignment="1" applyProtection="1">
      <alignment/>
      <protection hidden="1"/>
    </xf>
    <xf numFmtId="4" fontId="9" fillId="35" borderId="16" xfId="0" applyNumberFormat="1" applyFont="1" applyFill="1" applyBorder="1" applyAlignment="1" applyProtection="1">
      <alignment/>
      <protection hidden="1"/>
    </xf>
    <xf numFmtId="4" fontId="9" fillId="35" borderId="17" xfId="0" applyNumberFormat="1" applyFont="1" applyFill="1" applyBorder="1" applyAlignment="1" applyProtection="1">
      <alignment/>
      <protection hidden="1"/>
    </xf>
    <xf numFmtId="3" fontId="6" fillId="34" borderId="18" xfId="0" applyNumberFormat="1" applyFont="1" applyFill="1" applyBorder="1" applyAlignment="1" applyProtection="1">
      <alignment/>
      <protection hidden="1"/>
    </xf>
    <xf numFmtId="0" fontId="6" fillId="0" borderId="19" xfId="0" applyFont="1" applyBorder="1" applyAlignment="1" applyProtection="1">
      <alignment/>
      <protection locked="0"/>
    </xf>
    <xf numFmtId="4" fontId="6" fillId="0" borderId="20" xfId="0" applyNumberFormat="1" applyFont="1" applyBorder="1" applyAlignment="1" applyProtection="1">
      <alignment/>
      <protection locked="0"/>
    </xf>
    <xf numFmtId="3" fontId="6" fillId="34" borderId="21" xfId="0" applyNumberFormat="1" applyFont="1" applyFill="1" applyBorder="1" applyAlignment="1" applyProtection="1">
      <alignment/>
      <protection hidden="1"/>
    </xf>
    <xf numFmtId="0" fontId="6" fillId="0" borderId="22" xfId="0" applyFont="1" applyBorder="1" applyAlignment="1" applyProtection="1">
      <alignment/>
      <protection locked="0"/>
    </xf>
    <xf numFmtId="4" fontId="6" fillId="0" borderId="23" xfId="0" applyNumberFormat="1" applyFont="1" applyBorder="1" applyAlignment="1" applyProtection="1">
      <alignment/>
      <protection locked="0"/>
    </xf>
    <xf numFmtId="3" fontId="6" fillId="34" borderId="24" xfId="0" applyNumberFormat="1" applyFont="1" applyFill="1" applyBorder="1" applyAlignment="1" applyProtection="1">
      <alignment/>
      <protection hidden="1"/>
    </xf>
    <xf numFmtId="3" fontId="6" fillId="34" borderId="25" xfId="0" applyNumberFormat="1" applyFont="1" applyFill="1" applyBorder="1" applyAlignment="1" applyProtection="1">
      <alignment/>
      <protection hidden="1"/>
    </xf>
    <xf numFmtId="3" fontId="9" fillId="34" borderId="26" xfId="0" applyNumberFormat="1" applyFont="1" applyFill="1" applyBorder="1" applyAlignment="1" applyProtection="1">
      <alignment/>
      <protection hidden="1"/>
    </xf>
    <xf numFmtId="3" fontId="9" fillId="34" borderId="27" xfId="0" applyNumberFormat="1" applyFont="1" applyFill="1" applyBorder="1" applyAlignment="1" applyProtection="1">
      <alignment/>
      <protection hidden="1"/>
    </xf>
    <xf numFmtId="0" fontId="9" fillId="34" borderId="28" xfId="0" applyFont="1" applyFill="1" applyBorder="1" applyAlignment="1" applyProtection="1">
      <alignment/>
      <protection hidden="1"/>
    </xf>
    <xf numFmtId="4" fontId="9" fillId="34" borderId="29" xfId="0" applyNumberFormat="1" applyFont="1" applyFill="1" applyBorder="1" applyAlignment="1" applyProtection="1">
      <alignment/>
      <protection hidden="1"/>
    </xf>
    <xf numFmtId="3" fontId="9" fillId="34" borderId="30" xfId="0" applyNumberFormat="1" applyFont="1" applyFill="1" applyBorder="1" applyAlignment="1" applyProtection="1">
      <alignment/>
      <protection hidden="1"/>
    </xf>
    <xf numFmtId="3" fontId="9" fillId="34" borderId="15" xfId="0" applyNumberFormat="1" applyFont="1" applyFill="1" applyBorder="1" applyAlignment="1" applyProtection="1">
      <alignment/>
      <protection hidden="1"/>
    </xf>
    <xf numFmtId="3" fontId="9" fillId="34" borderId="17" xfId="0" applyNumberFormat="1" applyFont="1" applyFill="1" applyBorder="1" applyAlignment="1" applyProtection="1">
      <alignment/>
      <protection hidden="1"/>
    </xf>
    <xf numFmtId="0" fontId="9" fillId="34" borderId="31" xfId="0" applyFont="1" applyFill="1" applyBorder="1" applyAlignment="1" applyProtection="1">
      <alignment/>
      <protection hidden="1"/>
    </xf>
    <xf numFmtId="4" fontId="9" fillId="34" borderId="32" xfId="0" applyNumberFormat="1" applyFont="1" applyFill="1" applyBorder="1" applyAlignment="1" applyProtection="1">
      <alignment/>
      <protection hidden="1"/>
    </xf>
    <xf numFmtId="3" fontId="9" fillId="34" borderId="16" xfId="0" applyNumberFormat="1" applyFont="1" applyFill="1" applyBorder="1" applyAlignment="1" applyProtection="1">
      <alignment/>
      <protection hidden="1"/>
    </xf>
    <xf numFmtId="3" fontId="10" fillId="34" borderId="32" xfId="0" applyNumberFormat="1" applyFont="1" applyFill="1" applyBorder="1" applyAlignment="1" applyProtection="1">
      <alignment/>
      <protection hidden="1"/>
    </xf>
    <xf numFmtId="3" fontId="10" fillId="34" borderId="33" xfId="0" applyNumberFormat="1" applyFont="1" applyFill="1" applyBorder="1" applyAlignment="1" applyProtection="1">
      <alignment/>
      <protection hidden="1"/>
    </xf>
    <xf numFmtId="3" fontId="9" fillId="35" borderId="17" xfId="0" applyNumberFormat="1" applyFont="1" applyFill="1" applyBorder="1" applyAlignment="1" applyProtection="1">
      <alignment/>
      <protection hidden="1"/>
    </xf>
    <xf numFmtId="3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6" fillId="34" borderId="34" xfId="0" applyNumberFormat="1" applyFont="1" applyFill="1" applyBorder="1" applyAlignment="1" applyProtection="1">
      <alignment/>
      <protection hidden="1"/>
    </xf>
    <xf numFmtId="4" fontId="6" fillId="0" borderId="13" xfId="0" applyNumberFormat="1" applyFont="1" applyFill="1" applyBorder="1" applyAlignment="1" applyProtection="1">
      <alignment/>
      <protection locked="0"/>
    </xf>
    <xf numFmtId="4" fontId="6" fillId="0" borderId="35" xfId="0" applyNumberFormat="1" applyFont="1" applyFill="1" applyBorder="1" applyAlignment="1" applyProtection="1">
      <alignment/>
      <protection locked="0"/>
    </xf>
    <xf numFmtId="3" fontId="6" fillId="0" borderId="20" xfId="0" applyNumberFormat="1" applyFont="1" applyBorder="1" applyAlignment="1" applyProtection="1">
      <alignment/>
      <protection locked="0"/>
    </xf>
    <xf numFmtId="3" fontId="6" fillId="34" borderId="36" xfId="0" applyNumberFormat="1" applyFont="1" applyFill="1" applyBorder="1" applyAlignment="1" applyProtection="1">
      <alignment/>
      <protection hidden="1"/>
    </xf>
    <xf numFmtId="3" fontId="6" fillId="0" borderId="21" xfId="0" applyNumberFormat="1" applyFont="1" applyBorder="1" applyAlignment="1" applyProtection="1">
      <alignment/>
      <protection locked="0"/>
    </xf>
    <xf numFmtId="4" fontId="6" fillId="34" borderId="37" xfId="0" applyNumberFormat="1" applyFont="1" applyFill="1" applyBorder="1" applyAlignment="1" applyProtection="1">
      <alignment/>
      <protection hidden="1"/>
    </xf>
    <xf numFmtId="4" fontId="6" fillId="34" borderId="37" xfId="0" applyNumberFormat="1" applyFont="1" applyFill="1" applyBorder="1" applyAlignment="1">
      <alignment/>
    </xf>
    <xf numFmtId="3" fontId="6" fillId="34" borderId="38" xfId="0" applyNumberFormat="1" applyFont="1" applyFill="1" applyBorder="1" applyAlignment="1" applyProtection="1">
      <alignment/>
      <protection hidden="1"/>
    </xf>
    <xf numFmtId="4" fontId="6" fillId="0" borderId="20" xfId="0" applyNumberFormat="1" applyFont="1" applyFill="1" applyBorder="1" applyAlignment="1" applyProtection="1">
      <alignment/>
      <protection locked="0"/>
    </xf>
    <xf numFmtId="4" fontId="6" fillId="0" borderId="21" xfId="0" applyNumberFormat="1" applyFont="1" applyFill="1" applyBorder="1" applyAlignment="1" applyProtection="1">
      <alignment/>
      <protection locked="0"/>
    </xf>
    <xf numFmtId="3" fontId="6" fillId="34" borderId="20" xfId="0" applyNumberFormat="1" applyFont="1" applyFill="1" applyBorder="1" applyAlignment="1" applyProtection="1">
      <alignment/>
      <protection hidden="1"/>
    </xf>
    <xf numFmtId="4" fontId="6" fillId="34" borderId="39" xfId="0" applyNumberFormat="1" applyFont="1" applyFill="1" applyBorder="1" applyAlignment="1" applyProtection="1">
      <alignment/>
      <protection hidden="1"/>
    </xf>
    <xf numFmtId="4" fontId="6" fillId="34" borderId="39" xfId="0" applyNumberFormat="1" applyFont="1" applyFill="1" applyBorder="1" applyAlignment="1">
      <alignment/>
    </xf>
    <xf numFmtId="4" fontId="6" fillId="0" borderId="23" xfId="0" applyNumberFormat="1" applyFont="1" applyFill="1" applyBorder="1" applyAlignment="1" applyProtection="1">
      <alignment/>
      <protection locked="0"/>
    </xf>
    <xf numFmtId="4" fontId="6" fillId="0" borderId="25" xfId="0" applyNumberFormat="1" applyFont="1" applyFill="1" applyBorder="1" applyAlignment="1" applyProtection="1">
      <alignment/>
      <protection locked="0"/>
    </xf>
    <xf numFmtId="3" fontId="6" fillId="0" borderId="23" xfId="0" applyNumberFormat="1" applyFont="1" applyBorder="1" applyAlignment="1" applyProtection="1">
      <alignment/>
      <protection locked="0"/>
    </xf>
    <xf numFmtId="3" fontId="6" fillId="0" borderId="25" xfId="0" applyNumberFormat="1" applyFont="1" applyBorder="1" applyAlignment="1" applyProtection="1">
      <alignment/>
      <protection locked="0"/>
    </xf>
    <xf numFmtId="3" fontId="6" fillId="34" borderId="40" xfId="0" applyNumberFormat="1" applyFont="1" applyFill="1" applyBorder="1" applyAlignment="1" applyProtection="1">
      <alignment/>
      <protection hidden="1"/>
    </xf>
    <xf numFmtId="3" fontId="6" fillId="34" borderId="23" xfId="0" applyNumberFormat="1" applyFont="1" applyFill="1" applyBorder="1" applyAlignment="1" applyProtection="1">
      <alignment/>
      <protection hidden="1"/>
    </xf>
    <xf numFmtId="4" fontId="6" fillId="34" borderId="41" xfId="0" applyNumberFormat="1" applyFont="1" applyFill="1" applyBorder="1" applyAlignment="1" applyProtection="1">
      <alignment/>
      <protection hidden="1"/>
    </xf>
    <xf numFmtId="4" fontId="6" fillId="34" borderId="41" xfId="0" applyNumberFormat="1" applyFont="1" applyFill="1" applyBorder="1" applyAlignment="1">
      <alignment/>
    </xf>
    <xf numFmtId="4" fontId="9" fillId="34" borderId="42" xfId="0" applyNumberFormat="1" applyFont="1" applyFill="1" applyBorder="1" applyAlignment="1" applyProtection="1">
      <alignment/>
      <protection hidden="1"/>
    </xf>
    <xf numFmtId="3" fontId="9" fillId="34" borderId="29" xfId="0" applyNumberFormat="1" applyFont="1" applyFill="1" applyBorder="1" applyAlignment="1" applyProtection="1">
      <alignment/>
      <protection hidden="1"/>
    </xf>
    <xf numFmtId="3" fontId="9" fillId="34" borderId="42" xfId="0" applyNumberFormat="1" applyFont="1" applyFill="1" applyBorder="1" applyAlignment="1" applyProtection="1">
      <alignment/>
      <protection hidden="1"/>
    </xf>
    <xf numFmtId="4" fontId="9" fillId="34" borderId="43" xfId="0" applyNumberFormat="1" applyFont="1" applyFill="1" applyBorder="1" applyAlignment="1" applyProtection="1">
      <alignment/>
      <protection hidden="1"/>
    </xf>
    <xf numFmtId="4" fontId="9" fillId="34" borderId="33" xfId="0" applyNumberFormat="1" applyFont="1" applyFill="1" applyBorder="1" applyAlignment="1" applyProtection="1">
      <alignment/>
      <protection hidden="1"/>
    </xf>
    <xf numFmtId="3" fontId="9" fillId="34" borderId="32" xfId="0" applyNumberFormat="1" applyFont="1" applyFill="1" applyBorder="1" applyAlignment="1" applyProtection="1">
      <alignment/>
      <protection hidden="1"/>
    </xf>
    <xf numFmtId="3" fontId="9" fillId="34" borderId="33" xfId="0" applyNumberFormat="1" applyFont="1" applyFill="1" applyBorder="1" applyAlignment="1" applyProtection="1">
      <alignment/>
      <protection hidden="1"/>
    </xf>
    <xf numFmtId="4" fontId="9" fillId="34" borderId="44" xfId="0" applyNumberFormat="1" applyFont="1" applyFill="1" applyBorder="1" applyAlignment="1" applyProtection="1">
      <alignment/>
      <protection hidden="1"/>
    </xf>
    <xf numFmtId="3" fontId="6" fillId="0" borderId="45" xfId="0" applyNumberFormat="1" applyFont="1" applyFill="1" applyBorder="1" applyAlignment="1" applyProtection="1">
      <alignment/>
      <protection hidden="1"/>
    </xf>
    <xf numFmtId="3" fontId="6" fillId="0" borderId="46" xfId="0" applyNumberFormat="1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4" fontId="6" fillId="0" borderId="0" xfId="0" applyNumberFormat="1" applyFont="1" applyFill="1" applyBorder="1" applyAlignment="1" applyProtection="1">
      <alignment/>
      <protection hidden="1"/>
    </xf>
    <xf numFmtId="4" fontId="6" fillId="0" borderId="47" xfId="0" applyNumberFormat="1" applyFont="1" applyFill="1" applyBorder="1" applyAlignment="1" applyProtection="1">
      <alignment/>
      <protection hidden="1"/>
    </xf>
    <xf numFmtId="3" fontId="9" fillId="35" borderId="32" xfId="0" applyNumberFormat="1" applyFont="1" applyFill="1" applyBorder="1" applyAlignment="1" applyProtection="1">
      <alignment/>
      <protection locked="0"/>
    </xf>
    <xf numFmtId="3" fontId="9" fillId="35" borderId="32" xfId="0" applyNumberFormat="1" applyFont="1" applyFill="1" applyBorder="1" applyAlignment="1" applyProtection="1">
      <alignment/>
      <protection hidden="1"/>
    </xf>
    <xf numFmtId="3" fontId="9" fillId="35" borderId="33" xfId="0" applyNumberFormat="1" applyFont="1" applyFill="1" applyBorder="1" applyAlignment="1" applyProtection="1">
      <alignment/>
      <protection locked="0"/>
    </xf>
    <xf numFmtId="4" fontId="9" fillId="35" borderId="44" xfId="0" applyNumberFormat="1" applyFont="1" applyFill="1" applyBorder="1" applyAlignment="1">
      <alignment/>
    </xf>
    <xf numFmtId="0" fontId="6" fillId="0" borderId="23" xfId="0" applyFont="1" applyBorder="1" applyAlignment="1" applyProtection="1">
      <alignment/>
      <protection locked="0"/>
    </xf>
    <xf numFmtId="3" fontId="6" fillId="0" borderId="23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>
      <alignment/>
    </xf>
    <xf numFmtId="3" fontId="8" fillId="35" borderId="17" xfId="0" applyNumberFormat="1" applyFont="1" applyFill="1" applyBorder="1" applyAlignment="1" applyProtection="1">
      <alignment/>
      <protection locked="0"/>
    </xf>
    <xf numFmtId="3" fontId="8" fillId="35" borderId="16" xfId="0" applyNumberFormat="1" applyFont="1" applyFill="1" applyBorder="1" applyAlignment="1" applyProtection="1">
      <alignment/>
      <protection locked="0"/>
    </xf>
    <xf numFmtId="3" fontId="6" fillId="34" borderId="19" xfId="0" applyNumberFormat="1" applyFont="1" applyFill="1" applyBorder="1" applyAlignment="1" applyProtection="1">
      <alignment/>
      <protection hidden="1"/>
    </xf>
    <xf numFmtId="3" fontId="6" fillId="0" borderId="19" xfId="0" applyNumberFormat="1" applyFont="1" applyBorder="1" applyAlignment="1" applyProtection="1">
      <alignment/>
      <protection locked="0"/>
    </xf>
    <xf numFmtId="3" fontId="6" fillId="34" borderId="37" xfId="0" applyNumberFormat="1" applyFont="1" applyFill="1" applyBorder="1" applyAlignment="1" applyProtection="1">
      <alignment/>
      <protection hidden="1"/>
    </xf>
    <xf numFmtId="3" fontId="9" fillId="35" borderId="17" xfId="0" applyNumberFormat="1" applyFont="1" applyFill="1" applyBorder="1" applyAlignment="1" applyProtection="1">
      <alignment/>
      <protection locked="0"/>
    </xf>
    <xf numFmtId="3" fontId="9" fillId="35" borderId="16" xfId="0" applyNumberFormat="1" applyFont="1" applyFill="1" applyBorder="1" applyAlignment="1" applyProtection="1">
      <alignment/>
      <protection locked="0"/>
    </xf>
    <xf numFmtId="3" fontId="6" fillId="0" borderId="22" xfId="0" applyNumberFormat="1" applyFont="1" applyBorder="1" applyAlignment="1" applyProtection="1">
      <alignment/>
      <protection locked="0"/>
    </xf>
    <xf numFmtId="3" fontId="6" fillId="34" borderId="39" xfId="0" applyNumberFormat="1" applyFont="1" applyFill="1" applyBorder="1" applyAlignment="1" applyProtection="1">
      <alignment/>
      <protection hidden="1"/>
    </xf>
    <xf numFmtId="3" fontId="6" fillId="34" borderId="41" xfId="0" applyNumberFormat="1" applyFont="1" applyFill="1" applyBorder="1" applyAlignment="1" applyProtection="1">
      <alignment/>
      <protection hidden="1"/>
    </xf>
    <xf numFmtId="3" fontId="6" fillId="34" borderId="29" xfId="0" applyNumberFormat="1" applyFont="1" applyFill="1" applyBorder="1" applyAlignment="1" applyProtection="1">
      <alignment/>
      <protection hidden="1"/>
    </xf>
    <xf numFmtId="3" fontId="5" fillId="34" borderId="40" xfId="50" applyNumberFormat="1" applyFont="1" applyFill="1" applyBorder="1" applyProtection="1">
      <alignment/>
      <protection hidden="1"/>
    </xf>
    <xf numFmtId="3" fontId="6" fillId="34" borderId="28" xfId="0" applyNumberFormat="1" applyFont="1" applyFill="1" applyBorder="1" applyAlignment="1" applyProtection="1">
      <alignment/>
      <protection hidden="1"/>
    </xf>
    <xf numFmtId="3" fontId="9" fillId="34" borderId="48" xfId="0" applyNumberFormat="1" applyFont="1" applyFill="1" applyBorder="1" applyAlignment="1" applyProtection="1">
      <alignment/>
      <protection hidden="1"/>
    </xf>
    <xf numFmtId="3" fontId="9" fillId="34" borderId="49" xfId="0" applyNumberFormat="1" applyFont="1" applyFill="1" applyBorder="1" applyAlignment="1" applyProtection="1">
      <alignment/>
      <protection hidden="1"/>
    </xf>
    <xf numFmtId="3" fontId="9" fillId="34" borderId="50" xfId="0" applyNumberFormat="1" applyFont="1" applyFill="1" applyBorder="1" applyAlignment="1" applyProtection="1">
      <alignment/>
      <protection hidden="1"/>
    </xf>
    <xf numFmtId="3" fontId="9" fillId="34" borderId="51" xfId="0" applyNumberFormat="1" applyFont="1" applyFill="1" applyBorder="1" applyAlignment="1" applyProtection="1">
      <alignment/>
      <protection hidden="1"/>
    </xf>
    <xf numFmtId="3" fontId="10" fillId="34" borderId="31" xfId="0" applyNumberFormat="1" applyFont="1" applyFill="1" applyBorder="1" applyAlignment="1" applyProtection="1">
      <alignment/>
      <protection hidden="1"/>
    </xf>
    <xf numFmtId="3" fontId="10" fillId="34" borderId="44" xfId="0" applyNumberFormat="1" applyFont="1" applyFill="1" applyBorder="1" applyAlignment="1" applyProtection="1">
      <alignment/>
      <protection hidden="1"/>
    </xf>
    <xf numFmtId="3" fontId="6" fillId="0" borderId="15" xfId="0" applyNumberFormat="1" applyFont="1" applyFill="1" applyBorder="1" applyAlignment="1" applyProtection="1">
      <alignment/>
      <protection hidden="1"/>
    </xf>
    <xf numFmtId="3" fontId="6" fillId="0" borderId="17" xfId="0" applyNumberFormat="1" applyFont="1" applyFill="1" applyBorder="1" applyAlignment="1" applyProtection="1">
      <alignment/>
      <protection hidden="1"/>
    </xf>
    <xf numFmtId="3" fontId="6" fillId="0" borderId="16" xfId="0" applyNumberFormat="1" applyFont="1" applyFill="1" applyBorder="1" applyAlignment="1" applyProtection="1">
      <alignment/>
      <protection hidden="1"/>
    </xf>
    <xf numFmtId="3" fontId="6" fillId="34" borderId="22" xfId="0" applyNumberFormat="1" applyFont="1" applyFill="1" applyBorder="1" applyAlignment="1" applyProtection="1">
      <alignment/>
      <protection hidden="1"/>
    </xf>
    <xf numFmtId="3" fontId="6" fillId="33" borderId="49" xfId="0" applyNumberFormat="1" applyFont="1" applyFill="1" applyBorder="1" applyAlignment="1" applyProtection="1">
      <alignment horizontal="center" vertical="center" wrapText="1"/>
      <protection hidden="1"/>
    </xf>
    <xf numFmtId="3" fontId="6" fillId="34" borderId="52" xfId="0" applyNumberFormat="1" applyFont="1" applyFill="1" applyBorder="1" applyAlignment="1" applyProtection="1">
      <alignment/>
      <protection hidden="1"/>
    </xf>
    <xf numFmtId="3" fontId="9" fillId="34" borderId="28" xfId="0" applyNumberFormat="1" applyFont="1" applyFill="1" applyBorder="1" applyAlignment="1" applyProtection="1">
      <alignment/>
      <protection hidden="1"/>
    </xf>
    <xf numFmtId="3" fontId="9" fillId="34" borderId="43" xfId="0" applyNumberFormat="1" applyFont="1" applyFill="1" applyBorder="1" applyAlignment="1" applyProtection="1">
      <alignment/>
      <protection hidden="1"/>
    </xf>
    <xf numFmtId="3" fontId="9" fillId="0" borderId="0" xfId="0" applyNumberFormat="1" applyFont="1" applyAlignment="1" applyProtection="1">
      <alignment/>
      <protection locked="0"/>
    </xf>
    <xf numFmtId="3" fontId="9" fillId="34" borderId="31" xfId="0" applyNumberFormat="1" applyFont="1" applyFill="1" applyBorder="1" applyAlignment="1" applyProtection="1">
      <alignment/>
      <protection hidden="1"/>
    </xf>
    <xf numFmtId="3" fontId="9" fillId="34" borderId="44" xfId="0" applyNumberFormat="1" applyFont="1" applyFill="1" applyBorder="1" applyAlignment="1" applyProtection="1">
      <alignment/>
      <protection hidden="1"/>
    </xf>
    <xf numFmtId="3" fontId="6" fillId="0" borderId="20" xfId="51" applyNumberFormat="1" applyFont="1" applyBorder="1" applyAlignment="1" applyProtection="1">
      <alignment horizontal="right" vertical="center"/>
      <protection locked="0"/>
    </xf>
    <xf numFmtId="3" fontId="6" fillId="0" borderId="23" xfId="51" applyNumberFormat="1" applyFont="1" applyBorder="1" applyAlignment="1" applyProtection="1">
      <alignment horizontal="right" vertical="center"/>
      <protection locked="0"/>
    </xf>
    <xf numFmtId="3" fontId="6" fillId="0" borderId="22" xfId="0" applyNumberFormat="1" applyFont="1" applyFill="1" applyBorder="1" applyAlignment="1" applyProtection="1">
      <alignment/>
      <protection locked="0"/>
    </xf>
    <xf numFmtId="3" fontId="6" fillId="0" borderId="25" xfId="0" applyNumberFormat="1" applyFont="1" applyFill="1" applyBorder="1" applyAlignment="1" applyProtection="1">
      <alignment/>
      <protection locked="0"/>
    </xf>
    <xf numFmtId="3" fontId="6" fillId="0" borderId="19" xfId="0" applyNumberFormat="1" applyFont="1" applyFill="1" applyBorder="1" applyAlignment="1" applyProtection="1">
      <alignment/>
      <protection locked="0"/>
    </xf>
    <xf numFmtId="3" fontId="6" fillId="0" borderId="20" xfId="0" applyNumberFormat="1" applyFont="1" applyFill="1" applyBorder="1" applyAlignment="1" applyProtection="1">
      <alignment/>
      <protection locked="0"/>
    </xf>
    <xf numFmtId="3" fontId="6" fillId="0" borderId="21" xfId="0" applyNumberFormat="1" applyFont="1" applyFill="1" applyBorder="1" applyAlignment="1" applyProtection="1">
      <alignment/>
      <protection locked="0"/>
    </xf>
    <xf numFmtId="0" fontId="6" fillId="34" borderId="11" xfId="0" applyFont="1" applyFill="1" applyBorder="1" applyAlignment="1" applyProtection="1">
      <alignment/>
      <protection hidden="1"/>
    </xf>
    <xf numFmtId="0" fontId="6" fillId="0" borderId="13" xfId="0" applyFont="1" applyBorder="1" applyAlignment="1" applyProtection="1">
      <alignment/>
      <protection locked="0"/>
    </xf>
    <xf numFmtId="0" fontId="6" fillId="34" borderId="18" xfId="0" applyFont="1" applyFill="1" applyBorder="1" applyAlignment="1" applyProtection="1">
      <alignment/>
      <protection hidden="1"/>
    </xf>
    <xf numFmtId="0" fontId="6" fillId="34" borderId="24" xfId="0" applyFont="1" applyFill="1" applyBorder="1" applyAlignment="1" applyProtection="1">
      <alignment/>
      <protection hidden="1"/>
    </xf>
    <xf numFmtId="0" fontId="9" fillId="34" borderId="29" xfId="0" applyFont="1" applyFill="1" applyBorder="1" applyAlignment="1" applyProtection="1">
      <alignment/>
      <protection hidden="1"/>
    </xf>
    <xf numFmtId="0" fontId="9" fillId="34" borderId="32" xfId="0" applyFont="1" applyFill="1" applyBorder="1" applyAlignment="1" applyProtection="1">
      <alignment/>
      <protection hidden="1"/>
    </xf>
    <xf numFmtId="0" fontId="6" fillId="34" borderId="34" xfId="0" applyFont="1" applyFill="1" applyBorder="1" applyAlignment="1" applyProtection="1">
      <alignment/>
      <protection hidden="1"/>
    </xf>
    <xf numFmtId="0" fontId="6" fillId="0" borderId="35" xfId="0" applyFont="1" applyBorder="1" applyAlignment="1" applyProtection="1">
      <alignment/>
      <protection locked="0"/>
    </xf>
    <xf numFmtId="0" fontId="6" fillId="34" borderId="37" xfId="0" applyFont="1" applyFill="1" applyBorder="1" applyAlignment="1" applyProtection="1">
      <alignment/>
      <protection hidden="1"/>
    </xf>
    <xf numFmtId="0" fontId="6" fillId="34" borderId="38" xfId="0" applyFont="1" applyFill="1" applyBorder="1" applyAlignment="1" applyProtection="1">
      <alignment/>
      <protection hidden="1"/>
    </xf>
    <xf numFmtId="0" fontId="6" fillId="34" borderId="39" xfId="0" applyFont="1" applyFill="1" applyBorder="1" applyAlignment="1" applyProtection="1">
      <alignment/>
      <protection hidden="1"/>
    </xf>
    <xf numFmtId="0" fontId="6" fillId="0" borderId="25" xfId="0" applyFont="1" applyBorder="1" applyAlignment="1" applyProtection="1">
      <alignment/>
      <protection locked="0"/>
    </xf>
    <xf numFmtId="0" fontId="6" fillId="34" borderId="40" xfId="0" applyFont="1" applyFill="1" applyBorder="1" applyAlignment="1" applyProtection="1">
      <alignment/>
      <protection hidden="1"/>
    </xf>
    <xf numFmtId="0" fontId="6" fillId="34" borderId="41" xfId="0" applyFont="1" applyFill="1" applyBorder="1" applyAlignment="1" applyProtection="1">
      <alignment/>
      <protection hidden="1"/>
    </xf>
    <xf numFmtId="0" fontId="9" fillId="34" borderId="42" xfId="0" applyFont="1" applyFill="1" applyBorder="1" applyAlignment="1" applyProtection="1">
      <alignment/>
      <protection hidden="1"/>
    </xf>
    <xf numFmtId="0" fontId="9" fillId="34" borderId="43" xfId="0" applyFont="1" applyFill="1" applyBorder="1" applyAlignment="1" applyProtection="1">
      <alignment/>
      <protection hidden="1"/>
    </xf>
    <xf numFmtId="0" fontId="9" fillId="34" borderId="33" xfId="0" applyFont="1" applyFill="1" applyBorder="1" applyAlignment="1" applyProtection="1">
      <alignment/>
      <protection hidden="1"/>
    </xf>
    <xf numFmtId="0" fontId="9" fillId="34" borderId="44" xfId="0" applyFont="1" applyFill="1" applyBorder="1" applyAlignment="1" applyProtection="1">
      <alignment/>
      <protection hidden="1"/>
    </xf>
    <xf numFmtId="0" fontId="6" fillId="0" borderId="20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3" fontId="6" fillId="19" borderId="14" xfId="0" applyNumberFormat="1" applyFont="1" applyFill="1" applyBorder="1" applyAlignment="1" applyProtection="1">
      <alignment/>
      <protection hidden="1"/>
    </xf>
    <xf numFmtId="3" fontId="6" fillId="19" borderId="23" xfId="0" applyNumberFormat="1" applyFont="1" applyFill="1" applyBorder="1" applyAlignment="1" applyProtection="1">
      <alignment/>
      <protection hidden="1"/>
    </xf>
    <xf numFmtId="3" fontId="9" fillId="19" borderId="29" xfId="0" applyNumberFormat="1" applyFont="1" applyFill="1" applyBorder="1" applyAlignment="1" applyProtection="1">
      <alignment/>
      <protection hidden="1"/>
    </xf>
    <xf numFmtId="3" fontId="9" fillId="19" borderId="32" xfId="0" applyNumberFormat="1" applyFont="1" applyFill="1" applyBorder="1" applyAlignment="1" applyProtection="1">
      <alignment/>
      <protection hidden="1"/>
    </xf>
    <xf numFmtId="3" fontId="6" fillId="19" borderId="20" xfId="0" applyNumberFormat="1" applyFont="1" applyFill="1" applyBorder="1" applyAlignment="1" applyProtection="1">
      <alignment/>
      <protection hidden="1"/>
    </xf>
    <xf numFmtId="3" fontId="6" fillId="19" borderId="25" xfId="0" applyNumberFormat="1" applyFont="1" applyFill="1" applyBorder="1" applyAlignment="1" applyProtection="1">
      <alignment/>
      <protection hidden="1"/>
    </xf>
    <xf numFmtId="3" fontId="8" fillId="35" borderId="15" xfId="0" applyNumberFormat="1" applyFont="1" applyFill="1" applyBorder="1" applyAlignment="1" applyProtection="1">
      <alignment/>
      <protection hidden="1"/>
    </xf>
    <xf numFmtId="3" fontId="8" fillId="35" borderId="17" xfId="0" applyNumberFormat="1" applyFont="1" applyFill="1" applyBorder="1" applyAlignment="1" applyProtection="1">
      <alignment/>
      <protection hidden="1"/>
    </xf>
    <xf numFmtId="3" fontId="5" fillId="34" borderId="40" xfId="0" applyNumberFormat="1" applyFont="1" applyFill="1" applyBorder="1" applyAlignment="1" applyProtection="1">
      <alignment/>
      <protection hidden="1"/>
    </xf>
    <xf numFmtId="3" fontId="9" fillId="35" borderId="47" xfId="0" applyNumberFormat="1" applyFont="1" applyFill="1" applyBorder="1" applyAlignment="1" applyProtection="1">
      <alignment/>
      <protection hidden="1"/>
    </xf>
    <xf numFmtId="3" fontId="5" fillId="34" borderId="38" xfId="0" applyNumberFormat="1" applyFont="1" applyFill="1" applyBorder="1" applyAlignment="1" applyProtection="1">
      <alignment/>
      <protection hidden="1"/>
    </xf>
    <xf numFmtId="3" fontId="6" fillId="33" borderId="25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53" xfId="0" applyNumberFormat="1" applyFont="1" applyFill="1" applyBorder="1" applyAlignment="1" applyProtection="1">
      <alignment horizontal="center" vertical="center" wrapText="1"/>
      <protection hidden="1"/>
    </xf>
    <xf numFmtId="3" fontId="6" fillId="34" borderId="11" xfId="0" applyNumberFormat="1" applyFont="1" applyFill="1" applyBorder="1" applyAlignment="1" applyProtection="1">
      <alignment/>
      <protection locked="0"/>
    </xf>
    <xf numFmtId="3" fontId="6" fillId="34" borderId="54" xfId="0" applyNumberFormat="1" applyFont="1" applyFill="1" applyBorder="1" applyAlignment="1" applyProtection="1">
      <alignment/>
      <protection locked="0"/>
    </xf>
    <xf numFmtId="3" fontId="6" fillId="34" borderId="24" xfId="50" applyNumberFormat="1" applyFont="1" applyFill="1" applyBorder="1" applyProtection="1">
      <alignment/>
      <protection locked="0"/>
    </xf>
    <xf numFmtId="3" fontId="6" fillId="34" borderId="18" xfId="50" applyNumberFormat="1" applyFont="1" applyFill="1" applyBorder="1" applyProtection="1">
      <alignment/>
      <protection locked="0"/>
    </xf>
    <xf numFmtId="3" fontId="5" fillId="34" borderId="55" xfId="0" applyNumberFormat="1" applyFont="1" applyFill="1" applyBorder="1" applyAlignment="1" applyProtection="1">
      <alignment/>
      <protection hidden="1"/>
    </xf>
    <xf numFmtId="3" fontId="5" fillId="34" borderId="24" xfId="0" applyNumberFormat="1" applyFont="1" applyFill="1" applyBorder="1" applyAlignment="1" applyProtection="1">
      <alignment/>
      <protection locked="0"/>
    </xf>
    <xf numFmtId="3" fontId="5" fillId="34" borderId="56" xfId="0" applyNumberFormat="1" applyFont="1" applyFill="1" applyBorder="1" applyAlignment="1" applyProtection="1">
      <alignment/>
      <protection hidden="1"/>
    </xf>
    <xf numFmtId="3" fontId="5" fillId="34" borderId="54" xfId="0" applyNumberFormat="1" applyFont="1" applyFill="1" applyBorder="1" applyAlignment="1" applyProtection="1">
      <alignment/>
      <protection locked="0"/>
    </xf>
    <xf numFmtId="3" fontId="6" fillId="34" borderId="53" xfId="50" applyNumberFormat="1" applyFont="1" applyFill="1" applyBorder="1" applyProtection="1">
      <alignment/>
      <protection hidden="1"/>
    </xf>
    <xf numFmtId="3" fontId="6" fillId="34" borderId="57" xfId="50" applyNumberFormat="1" applyFont="1" applyFill="1" applyBorder="1" applyProtection="1">
      <alignment/>
      <protection hidden="1"/>
    </xf>
    <xf numFmtId="3" fontId="6" fillId="0" borderId="13" xfId="0" applyNumberFormat="1" applyFont="1" applyBorder="1" applyAlignment="1" applyProtection="1">
      <alignment/>
      <protection locked="0"/>
    </xf>
    <xf numFmtId="3" fontId="6" fillId="33" borderId="53" xfId="0" applyNumberFormat="1" applyFont="1" applyFill="1" applyBorder="1" applyAlignment="1" applyProtection="1">
      <alignment vertical="center" wrapText="1"/>
      <protection hidden="1"/>
    </xf>
    <xf numFmtId="3" fontId="6" fillId="33" borderId="22" xfId="0" applyNumberFormat="1" applyFont="1" applyFill="1" applyBorder="1" applyAlignment="1">
      <alignment vertical="center" wrapText="1"/>
    </xf>
    <xf numFmtId="3" fontId="6" fillId="33" borderId="23" xfId="0" applyNumberFormat="1" applyFont="1" applyFill="1" applyBorder="1" applyAlignment="1" applyProtection="1">
      <alignment horizontal="center" vertical="center" wrapText="1"/>
      <protection hidden="1"/>
    </xf>
    <xf numFmtId="3" fontId="5" fillId="33" borderId="23" xfId="0" applyNumberFormat="1" applyFont="1" applyFill="1" applyBorder="1" applyAlignment="1">
      <alignment horizontal="center" vertical="center" wrapText="1"/>
    </xf>
    <xf numFmtId="3" fontId="5" fillId="33" borderId="29" xfId="0" applyNumberFormat="1" applyFont="1" applyFill="1" applyBorder="1" applyAlignment="1">
      <alignment horizontal="center" vertical="center" wrapText="1"/>
    </xf>
    <xf numFmtId="3" fontId="11" fillId="33" borderId="23" xfId="0" applyNumberFormat="1" applyFont="1" applyFill="1" applyBorder="1" applyAlignment="1" applyProtection="1">
      <alignment horizontal="center" vertical="center" wrapText="1"/>
      <protection hidden="1"/>
    </xf>
    <xf numFmtId="3" fontId="11" fillId="33" borderId="29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29" xfId="0" applyNumberFormat="1" applyFont="1" applyFill="1" applyBorder="1" applyAlignment="1" applyProtection="1">
      <alignment horizontal="center" vertical="center" wrapText="1"/>
      <protection hidden="1"/>
    </xf>
    <xf numFmtId="3" fontId="10" fillId="34" borderId="15" xfId="0" applyNumberFormat="1" applyFont="1" applyFill="1" applyBorder="1" applyAlignment="1" applyProtection="1">
      <alignment/>
      <protection hidden="1"/>
    </xf>
    <xf numFmtId="3" fontId="10" fillId="34" borderId="17" xfId="0" applyNumberFormat="1" applyFont="1" applyFill="1" applyBorder="1" applyAlignment="1" applyProtection="1">
      <alignment/>
      <protection hidden="1"/>
    </xf>
    <xf numFmtId="3" fontId="9" fillId="34" borderId="58" xfId="0" applyNumberFormat="1" applyFont="1" applyFill="1" applyBorder="1" applyAlignment="1" applyProtection="1">
      <alignment/>
      <protection hidden="1"/>
    </xf>
    <xf numFmtId="3" fontId="9" fillId="34" borderId="59" xfId="0" applyNumberFormat="1" applyFont="1" applyFill="1" applyBorder="1" applyAlignment="1" applyProtection="1">
      <alignment/>
      <protection hidden="1"/>
    </xf>
    <xf numFmtId="3" fontId="6" fillId="33" borderId="12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13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60" xfId="0" applyNumberFormat="1" applyFont="1" applyFill="1" applyBorder="1" applyAlignment="1" applyProtection="1">
      <alignment horizontal="center" vertical="center" wrapText="1"/>
      <protection hidden="1"/>
    </xf>
    <xf numFmtId="3" fontId="5" fillId="33" borderId="54" xfId="0" applyNumberFormat="1" applyFont="1" applyFill="1" applyBorder="1" applyAlignment="1" applyProtection="1">
      <alignment/>
      <protection hidden="1"/>
    </xf>
    <xf numFmtId="3" fontId="5" fillId="33" borderId="40" xfId="0" applyNumberFormat="1" applyFont="1" applyFill="1" applyBorder="1" applyAlignment="1" applyProtection="1">
      <alignment/>
      <protection hidden="1"/>
    </xf>
    <xf numFmtId="3" fontId="5" fillId="33" borderId="24" xfId="0" applyNumberFormat="1" applyFont="1" applyFill="1" applyBorder="1" applyAlignment="1" applyProtection="1">
      <alignment/>
      <protection hidden="1"/>
    </xf>
    <xf numFmtId="3" fontId="5" fillId="33" borderId="61" xfId="0" applyNumberFormat="1" applyFont="1" applyFill="1" applyBorder="1" applyAlignment="1" applyProtection="1">
      <alignment/>
      <protection hidden="1"/>
    </xf>
    <xf numFmtId="3" fontId="5" fillId="33" borderId="62" xfId="0" applyNumberFormat="1" applyFont="1" applyFill="1" applyBorder="1" applyAlignment="1" applyProtection="1">
      <alignment/>
      <protection hidden="1"/>
    </xf>
    <xf numFmtId="3" fontId="6" fillId="33" borderId="22" xfId="0" applyNumberFormat="1" applyFont="1" applyFill="1" applyBorder="1" applyAlignment="1" applyProtection="1">
      <alignment horizontal="center" vertical="center" wrapText="1"/>
      <protection hidden="1"/>
    </xf>
    <xf numFmtId="3" fontId="5" fillId="33" borderId="22" xfId="0" applyNumberFormat="1" applyFont="1" applyFill="1" applyBorder="1" applyAlignment="1" applyProtection="1">
      <alignment horizontal="center" vertical="center" wrapText="1"/>
      <protection hidden="1"/>
    </xf>
    <xf numFmtId="3" fontId="5" fillId="33" borderId="28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23" xfId="0" applyNumberFormat="1" applyFont="1" applyFill="1" applyBorder="1" applyAlignment="1">
      <alignment horizontal="center" vertical="center" wrapText="1"/>
    </xf>
    <xf numFmtId="3" fontId="6" fillId="33" borderId="29" xfId="0" applyNumberFormat="1" applyFont="1" applyFill="1" applyBorder="1" applyAlignment="1">
      <alignment horizontal="center" vertical="center" wrapText="1"/>
    </xf>
    <xf numFmtId="3" fontId="5" fillId="33" borderId="23" xfId="0" applyNumberFormat="1" applyFont="1" applyFill="1" applyBorder="1" applyAlignment="1" applyProtection="1">
      <alignment horizontal="center" vertical="center" wrapText="1"/>
      <protection hidden="1"/>
    </xf>
    <xf numFmtId="3" fontId="5" fillId="33" borderId="29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54" xfId="0" applyNumberFormat="1" applyFont="1" applyFill="1" applyBorder="1" applyAlignment="1" applyProtection="1">
      <alignment horizontal="center" vertical="center" wrapText="1"/>
      <protection hidden="1"/>
    </xf>
    <xf numFmtId="3" fontId="5" fillId="33" borderId="24" xfId="0" applyNumberFormat="1" applyFont="1" applyFill="1" applyBorder="1" applyAlignment="1" applyProtection="1">
      <alignment horizontal="center" vertical="center" wrapText="1"/>
      <protection hidden="1"/>
    </xf>
    <xf numFmtId="3" fontId="5" fillId="33" borderId="62" xfId="0" applyNumberFormat="1" applyFont="1" applyFill="1" applyBorder="1" applyAlignment="1" applyProtection="1">
      <alignment horizontal="center" vertical="center" wrapText="1"/>
      <protection hidden="1"/>
    </xf>
    <xf numFmtId="3" fontId="8" fillId="35" borderId="15" xfId="0" applyNumberFormat="1" applyFont="1" applyFill="1" applyBorder="1" applyAlignment="1" applyProtection="1">
      <alignment/>
      <protection hidden="1"/>
    </xf>
    <xf numFmtId="3" fontId="8" fillId="35" borderId="17" xfId="0" applyNumberFormat="1" applyFont="1" applyFill="1" applyBorder="1" applyAlignment="1" applyProtection="1">
      <alignment/>
      <protection hidden="1"/>
    </xf>
    <xf numFmtId="3" fontId="6" fillId="33" borderId="13" xfId="0" applyNumberFormat="1" applyFont="1" applyFill="1" applyBorder="1" applyAlignment="1" applyProtection="1">
      <alignment horizontal="center" wrapText="1"/>
      <protection locked="0"/>
    </xf>
    <xf numFmtId="3" fontId="5" fillId="33" borderId="13" xfId="0" applyNumberFormat="1" applyFont="1" applyFill="1" applyBorder="1" applyAlignment="1">
      <alignment horizontal="center" wrapText="1"/>
    </xf>
    <xf numFmtId="3" fontId="6" fillId="33" borderId="23" xfId="0" applyNumberFormat="1" applyFont="1" applyFill="1" applyBorder="1" applyAlignment="1" applyProtection="1">
      <alignment horizontal="center" wrapText="1"/>
      <protection locked="0"/>
    </xf>
    <xf numFmtId="3" fontId="6" fillId="33" borderId="29" xfId="0" applyNumberFormat="1" applyFont="1" applyFill="1" applyBorder="1" applyAlignment="1" applyProtection="1">
      <alignment horizontal="center" wrapText="1"/>
      <protection locked="0"/>
    </xf>
    <xf numFmtId="3" fontId="9" fillId="34" borderId="15" xfId="0" applyNumberFormat="1" applyFont="1" applyFill="1" applyBorder="1" applyAlignment="1" applyProtection="1">
      <alignment/>
      <protection hidden="1"/>
    </xf>
    <xf numFmtId="3" fontId="9" fillId="34" borderId="17" xfId="0" applyNumberFormat="1" applyFont="1" applyFill="1" applyBorder="1" applyAlignment="1" applyProtection="1">
      <alignment/>
      <protection hidden="1"/>
    </xf>
    <xf numFmtId="3" fontId="9" fillId="34" borderId="26" xfId="0" applyNumberFormat="1" applyFont="1" applyFill="1" applyBorder="1" applyAlignment="1" applyProtection="1">
      <alignment/>
      <protection hidden="1"/>
    </xf>
    <xf numFmtId="3" fontId="9" fillId="34" borderId="27" xfId="0" applyNumberFormat="1" applyFont="1" applyFill="1" applyBorder="1" applyAlignment="1" applyProtection="1">
      <alignment/>
      <protection hidden="1"/>
    </xf>
    <xf numFmtId="3" fontId="6" fillId="0" borderId="45" xfId="0" applyNumberFormat="1" applyFont="1" applyFill="1" applyBorder="1" applyAlignment="1" applyProtection="1">
      <alignment/>
      <protection hidden="1"/>
    </xf>
    <xf numFmtId="3" fontId="6" fillId="0" borderId="46" xfId="0" applyNumberFormat="1" applyFont="1" applyFill="1" applyBorder="1" applyAlignment="1" applyProtection="1">
      <alignment/>
      <protection hidden="1"/>
    </xf>
    <xf numFmtId="3" fontId="6" fillId="0" borderId="47" xfId="0" applyNumberFormat="1" applyFont="1" applyFill="1" applyBorder="1" applyAlignment="1" applyProtection="1">
      <alignment/>
      <protection hidden="1"/>
    </xf>
    <xf numFmtId="3" fontId="9" fillId="35" borderId="15" xfId="0" applyNumberFormat="1" applyFont="1" applyFill="1" applyBorder="1" applyAlignment="1" applyProtection="1">
      <alignment/>
      <protection hidden="1"/>
    </xf>
    <xf numFmtId="3" fontId="9" fillId="35" borderId="16" xfId="0" applyNumberFormat="1" applyFont="1" applyFill="1" applyBorder="1" applyAlignment="1" applyProtection="1">
      <alignment/>
      <protection hidden="1"/>
    </xf>
    <xf numFmtId="3" fontId="9" fillId="35" borderId="17" xfId="0" applyNumberFormat="1" applyFont="1" applyFill="1" applyBorder="1" applyAlignment="1" applyProtection="1">
      <alignment/>
      <protection hidden="1"/>
    </xf>
    <xf numFmtId="3" fontId="6" fillId="33" borderId="49" xfId="0" applyNumberFormat="1" applyFont="1" applyFill="1" applyBorder="1" applyAlignment="1">
      <alignment horizontal="center" vertical="center" wrapText="1"/>
    </xf>
    <xf numFmtId="3" fontId="7" fillId="33" borderId="13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13" xfId="0" applyNumberFormat="1" applyFont="1" applyFill="1" applyBorder="1" applyAlignment="1" applyProtection="1">
      <alignment/>
      <protection hidden="1"/>
    </xf>
    <xf numFmtId="3" fontId="6" fillId="33" borderId="40" xfId="0" applyNumberFormat="1" applyFont="1" applyFill="1" applyBorder="1" applyAlignment="1" applyProtection="1">
      <alignment/>
      <protection hidden="1"/>
    </xf>
    <xf numFmtId="3" fontId="6" fillId="33" borderId="23" xfId="0" applyNumberFormat="1" applyFont="1" applyFill="1" applyBorder="1" applyAlignment="1" applyProtection="1">
      <alignment/>
      <protection hidden="1"/>
    </xf>
    <xf numFmtId="3" fontId="6" fillId="33" borderId="63" xfId="0" applyNumberFormat="1" applyFont="1" applyFill="1" applyBorder="1" applyAlignment="1" applyProtection="1">
      <alignment/>
      <protection hidden="1"/>
    </xf>
    <xf numFmtId="3" fontId="6" fillId="33" borderId="49" xfId="0" applyNumberFormat="1" applyFont="1" applyFill="1" applyBorder="1" applyAlignment="1" applyProtection="1">
      <alignment/>
      <protection hidden="1"/>
    </xf>
    <xf numFmtId="3" fontId="6" fillId="33" borderId="25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53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49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36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42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30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28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21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64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19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24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65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66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52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35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45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66" xfId="0" applyNumberFormat="1" applyFont="1" applyFill="1" applyBorder="1" applyAlignment="1" applyProtection="1">
      <alignment/>
      <protection hidden="1"/>
    </xf>
    <xf numFmtId="3" fontId="6" fillId="33" borderId="67" xfId="0" applyNumberFormat="1" applyFont="1" applyFill="1" applyBorder="1" applyAlignment="1" applyProtection="1">
      <alignment/>
      <protection hidden="1"/>
    </xf>
    <xf numFmtId="3" fontId="6" fillId="33" borderId="52" xfId="0" applyNumberFormat="1" applyFont="1" applyFill="1" applyBorder="1" applyAlignment="1" applyProtection="1">
      <alignment/>
      <protection hidden="1"/>
    </xf>
    <xf numFmtId="3" fontId="6" fillId="33" borderId="14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68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36" xfId="0" applyNumberFormat="1" applyFont="1" applyFill="1" applyBorder="1" applyAlignment="1">
      <alignment horizontal="center" vertical="center" wrapText="1"/>
    </xf>
    <xf numFmtId="3" fontId="6" fillId="0" borderId="67" xfId="0" applyNumberFormat="1" applyFont="1" applyFill="1" applyBorder="1" applyAlignment="1" applyProtection="1">
      <alignment/>
      <protection hidden="1"/>
    </xf>
    <xf numFmtId="3" fontId="6" fillId="0" borderId="0" xfId="0" applyNumberFormat="1" applyFont="1" applyFill="1" applyBorder="1" applyAlignment="1" applyProtection="1">
      <alignment/>
      <protection hidden="1"/>
    </xf>
    <xf numFmtId="3" fontId="6" fillId="0" borderId="69" xfId="0" applyNumberFormat="1" applyFont="1" applyFill="1" applyBorder="1" applyAlignment="1" applyProtection="1">
      <alignment/>
      <protection hidden="1"/>
    </xf>
    <xf numFmtId="3" fontId="6" fillId="33" borderId="47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69" xfId="0" applyNumberFormat="1" applyFont="1" applyFill="1" applyBorder="1" applyAlignment="1" applyProtection="1">
      <alignment horizontal="center" vertical="center" wrapText="1"/>
      <protection hidden="1"/>
    </xf>
    <xf numFmtId="0" fontId="9" fillId="34" borderId="15" xfId="0" applyFont="1" applyFill="1" applyBorder="1" applyAlignment="1" applyProtection="1">
      <alignment/>
      <protection hidden="1"/>
    </xf>
    <xf numFmtId="0" fontId="9" fillId="34" borderId="17" xfId="0" applyFont="1" applyFill="1" applyBorder="1" applyAlignment="1" applyProtection="1">
      <alignment/>
      <protection hidden="1"/>
    </xf>
    <xf numFmtId="0" fontId="6" fillId="33" borderId="68" xfId="0" applyFont="1" applyFill="1" applyBorder="1" applyAlignment="1" applyProtection="1">
      <alignment horizontal="center" vertical="center" wrapText="1"/>
      <protection hidden="1"/>
    </xf>
    <xf numFmtId="0" fontId="6" fillId="33" borderId="36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9" fillId="35" borderId="15" xfId="0" applyFont="1" applyFill="1" applyBorder="1" applyAlignment="1" applyProtection="1">
      <alignment/>
      <protection hidden="1"/>
    </xf>
    <xf numFmtId="0" fontId="9" fillId="35" borderId="16" xfId="0" applyFont="1" applyFill="1" applyBorder="1" applyAlignment="1" applyProtection="1">
      <alignment/>
      <protection hidden="1"/>
    </xf>
    <xf numFmtId="0" fontId="9" fillId="35" borderId="17" xfId="0" applyFont="1" applyFill="1" applyBorder="1" applyAlignment="1" applyProtection="1">
      <alignment/>
      <protection hidden="1"/>
    </xf>
    <xf numFmtId="0" fontId="6" fillId="33" borderId="70" xfId="0" applyFont="1" applyFill="1" applyBorder="1" applyAlignment="1" applyProtection="1">
      <alignment horizontal="center" vertical="center" wrapText="1"/>
      <protection hidden="1"/>
    </xf>
    <xf numFmtId="0" fontId="6" fillId="33" borderId="14" xfId="0" applyFont="1" applyFill="1" applyBorder="1" applyAlignment="1" applyProtection="1">
      <alignment horizontal="center" vertical="center" wrapText="1"/>
      <protection hidden="1"/>
    </xf>
    <xf numFmtId="0" fontId="6" fillId="33" borderId="71" xfId="0" applyFont="1" applyFill="1" applyBorder="1" applyAlignment="1" applyProtection="1">
      <alignment horizontal="center" vertical="center" wrapText="1"/>
      <protection hidden="1"/>
    </xf>
    <xf numFmtId="0" fontId="6" fillId="33" borderId="11" xfId="0" applyFont="1" applyFill="1" applyBorder="1" applyAlignment="1" applyProtection="1">
      <alignment horizontal="center" vertical="center" wrapText="1"/>
      <protection hidden="1"/>
    </xf>
    <xf numFmtId="0" fontId="6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66" xfId="0" applyFont="1" applyFill="1" applyBorder="1" applyAlignment="1" applyProtection="1">
      <alignment/>
      <protection hidden="1"/>
    </xf>
    <xf numFmtId="0" fontId="6" fillId="33" borderId="67" xfId="0" applyFont="1" applyFill="1" applyBorder="1" applyAlignment="1" applyProtection="1">
      <alignment/>
      <protection hidden="1"/>
    </xf>
    <xf numFmtId="0" fontId="6" fillId="33" borderId="52" xfId="0" applyFont="1" applyFill="1" applyBorder="1" applyAlignment="1" applyProtection="1">
      <alignment/>
      <protection hidden="1"/>
    </xf>
    <xf numFmtId="0" fontId="7" fillId="33" borderId="70" xfId="0" applyFont="1" applyFill="1" applyBorder="1" applyAlignment="1" applyProtection="1">
      <alignment horizontal="center" vertical="center" wrapText="1"/>
      <protection hidden="1"/>
    </xf>
    <xf numFmtId="0" fontId="6" fillId="0" borderId="67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69" xfId="0" applyFont="1" applyFill="1" applyBorder="1" applyAlignment="1" applyProtection="1">
      <alignment/>
      <protection hidden="1"/>
    </xf>
    <xf numFmtId="0" fontId="9" fillId="34" borderId="26" xfId="0" applyFont="1" applyFill="1" applyBorder="1" applyAlignment="1" applyProtection="1">
      <alignment/>
      <protection hidden="1"/>
    </xf>
    <xf numFmtId="0" fontId="9" fillId="34" borderId="27" xfId="0" applyFont="1" applyFill="1" applyBorder="1" applyAlignment="1" applyProtection="1">
      <alignment/>
      <protection hidden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57" xfId="0" applyFont="1" applyFill="1" applyBorder="1" applyAlignment="1" applyProtection="1">
      <alignment horizontal="center" vertical="center" wrapText="1"/>
      <protection hidden="1"/>
    </xf>
    <xf numFmtId="0" fontId="6" fillId="33" borderId="12" xfId="0" applyFont="1" applyFill="1" applyBorder="1" applyAlignment="1" applyProtection="1">
      <alignment horizontal="center" vertical="center" wrapText="1"/>
      <protection hidden="1"/>
    </xf>
    <xf numFmtId="0" fontId="7" fillId="33" borderId="25" xfId="0" applyFont="1" applyFill="1" applyBorder="1" applyAlignment="1" applyProtection="1">
      <alignment horizontal="center" vertical="center" wrapText="1"/>
      <protection hidden="1"/>
    </xf>
    <xf numFmtId="0" fontId="7" fillId="33" borderId="53" xfId="0" applyFont="1" applyFill="1" applyBorder="1" applyAlignment="1" applyProtection="1">
      <alignment horizontal="center" vertical="center" wrapText="1"/>
      <protection hidden="1"/>
    </xf>
    <xf numFmtId="0" fontId="7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72" xfId="0" applyFont="1" applyFill="1" applyBorder="1" applyAlignment="1" applyProtection="1">
      <alignment horizontal="center" vertical="center" wrapText="1"/>
      <protection hidden="1"/>
    </xf>
    <xf numFmtId="0" fontId="7" fillId="33" borderId="68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>
      <alignment horizontal="center" vertical="center" wrapText="1"/>
    </xf>
    <xf numFmtId="3" fontId="6" fillId="33" borderId="73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37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74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75" xfId="0" applyNumberFormat="1" applyFont="1" applyFill="1" applyBorder="1" applyAlignment="1" applyProtection="1">
      <alignment/>
      <protection hidden="1"/>
    </xf>
    <xf numFmtId="3" fontId="6" fillId="33" borderId="76" xfId="0" applyNumberFormat="1" applyFont="1" applyFill="1" applyBorder="1" applyAlignment="1" applyProtection="1">
      <alignment/>
      <protection hidden="1"/>
    </xf>
    <xf numFmtId="3" fontId="6" fillId="33" borderId="10" xfId="0" applyNumberFormat="1" applyFont="1" applyFill="1" applyBorder="1" applyAlignment="1">
      <alignment horizontal="center" vertical="center" wrapText="1"/>
    </xf>
    <xf numFmtId="3" fontId="6" fillId="33" borderId="57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42" xfId="0" applyNumberFormat="1" applyFont="1" applyFill="1" applyBorder="1" applyAlignment="1">
      <alignment horizontal="center" vertical="center" wrapText="1"/>
    </xf>
    <xf numFmtId="3" fontId="6" fillId="33" borderId="28" xfId="0" applyNumberFormat="1" applyFont="1" applyFill="1" applyBorder="1" applyAlignment="1">
      <alignment horizontal="center" vertical="center" wrapText="1"/>
    </xf>
    <xf numFmtId="3" fontId="6" fillId="33" borderId="21" xfId="0" applyNumberFormat="1" applyFont="1" applyFill="1" applyBorder="1" applyAlignment="1">
      <alignment horizontal="center" vertical="center" wrapText="1"/>
    </xf>
    <xf numFmtId="3" fontId="6" fillId="33" borderId="19" xfId="0" applyNumberFormat="1" applyFont="1" applyFill="1" applyBorder="1" applyAlignment="1">
      <alignment horizontal="center" vertical="center" wrapText="1"/>
    </xf>
    <xf numFmtId="3" fontId="6" fillId="33" borderId="46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46" xfId="0" applyNumberFormat="1" applyFont="1" applyFill="1" applyBorder="1" applyAlignment="1">
      <alignment horizontal="center" vertical="center" wrapText="1"/>
    </xf>
    <xf numFmtId="3" fontId="6" fillId="33" borderId="66" xfId="0" applyNumberFormat="1" applyFont="1" applyFill="1" applyBorder="1" applyAlignment="1">
      <alignment horizontal="center" vertical="center" wrapText="1"/>
    </xf>
    <xf numFmtId="3" fontId="6" fillId="33" borderId="25" xfId="0" applyNumberFormat="1" applyFont="1" applyFill="1" applyBorder="1" applyAlignment="1" applyProtection="1">
      <alignment horizontal="center" wrapText="1"/>
      <protection locked="0"/>
    </xf>
    <xf numFmtId="3" fontId="6" fillId="33" borderId="53" xfId="0" applyNumberFormat="1" applyFont="1" applyFill="1" applyBorder="1" applyAlignment="1" applyProtection="1">
      <alignment horizontal="center" wrapText="1"/>
      <protection locked="0"/>
    </xf>
    <xf numFmtId="3" fontId="6" fillId="33" borderId="57" xfId="0" applyNumberFormat="1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center" vertical="center" wrapText="1"/>
    </xf>
    <xf numFmtId="3" fontId="6" fillId="33" borderId="14" xfId="0" applyNumberFormat="1" applyFont="1" applyFill="1" applyBorder="1" applyAlignment="1">
      <alignment horizontal="center" vertical="center" wrapText="1"/>
    </xf>
    <xf numFmtId="3" fontId="6" fillId="33" borderId="77" xfId="0" applyNumberFormat="1" applyFont="1" applyFill="1" applyBorder="1" applyAlignment="1">
      <alignment horizontal="center" vertical="center" wrapText="1"/>
    </xf>
    <xf numFmtId="0" fontId="6" fillId="33" borderId="77" xfId="0" applyFont="1" applyFill="1" applyBorder="1" applyAlignment="1" applyProtection="1">
      <alignment horizontal="center" vertical="center" wrapText="1"/>
      <protection hidden="1"/>
    </xf>
    <xf numFmtId="3" fontId="6" fillId="33" borderId="53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 wrapText="1"/>
    </xf>
    <xf numFmtId="0" fontId="6" fillId="33" borderId="29" xfId="0" applyFont="1" applyFill="1" applyBorder="1" applyAlignment="1" applyProtection="1">
      <alignment horizontal="center" vertical="center" wrapText="1"/>
      <protection hidden="1"/>
    </xf>
    <xf numFmtId="0" fontId="6" fillId="33" borderId="68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36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0" applyNumberFormat="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urrency [0]_DOP!H1a" xfId="34"/>
    <cellStyle name="Currency_DOP!H1a" xfId="35"/>
    <cellStyle name="Comma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_DOP!H1a" xfId="49"/>
    <cellStyle name="normálne_knižničný fond" xfId="50"/>
    <cellStyle name="normálne_používatelia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2:AD114"/>
  <sheetViews>
    <sheetView zoomScalePageLayoutView="0" workbookViewId="0" topLeftCell="A1">
      <pane xSplit="3" ySplit="6" topLeftCell="T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C8" sqref="AC8"/>
    </sheetView>
  </sheetViews>
  <sheetFormatPr defaultColWidth="10.125" defaultRowHeight="12.75"/>
  <cols>
    <col min="1" max="1" width="4.25390625" style="33" customWidth="1"/>
    <col min="2" max="2" width="5.125" style="33" customWidth="1"/>
    <col min="3" max="3" width="19.75390625" style="33" customWidth="1"/>
    <col min="4" max="4" width="10.25390625" style="33" customWidth="1"/>
    <col min="5" max="16384" width="10.125" style="33" customWidth="1"/>
  </cols>
  <sheetData>
    <row r="1" ht="12.75" thickBot="1"/>
    <row r="2" spans="2:29" ht="12.75" customHeight="1">
      <c r="B2" s="173" t="s">
        <v>0</v>
      </c>
      <c r="C2" s="174"/>
      <c r="D2" s="171" t="s">
        <v>1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 t="s">
        <v>70</v>
      </c>
      <c r="P2" s="172" t="s">
        <v>69</v>
      </c>
      <c r="Q2" s="172" t="s">
        <v>71</v>
      </c>
      <c r="R2" s="191" t="s">
        <v>72</v>
      </c>
      <c r="S2" s="192"/>
      <c r="T2" s="192"/>
      <c r="U2" s="192"/>
      <c r="V2" s="192"/>
      <c r="W2" s="192"/>
      <c r="X2" s="192"/>
      <c r="Y2" s="192"/>
      <c r="Z2" s="172" t="s">
        <v>14</v>
      </c>
      <c r="AA2" s="172" t="s">
        <v>79</v>
      </c>
      <c r="AB2" s="172" t="s">
        <v>80</v>
      </c>
      <c r="AC2" s="186" t="s">
        <v>12</v>
      </c>
    </row>
    <row r="3" spans="2:29" ht="12.75">
      <c r="B3" s="175"/>
      <c r="C3" s="176"/>
      <c r="D3" s="179" t="s">
        <v>4</v>
      </c>
      <c r="E3" s="161" t="s">
        <v>10</v>
      </c>
      <c r="F3" s="162"/>
      <c r="G3" s="162"/>
      <c r="H3" s="162"/>
      <c r="I3" s="162"/>
      <c r="J3" s="162"/>
      <c r="K3" s="164" t="s">
        <v>63</v>
      </c>
      <c r="L3" s="162"/>
      <c r="M3" s="162"/>
      <c r="N3" s="162"/>
      <c r="O3" s="162"/>
      <c r="P3" s="162"/>
      <c r="Q3" s="184"/>
      <c r="R3" s="193" t="s">
        <v>76</v>
      </c>
      <c r="S3" s="161" t="s">
        <v>9</v>
      </c>
      <c r="T3" s="162"/>
      <c r="U3" s="162"/>
      <c r="V3" s="162"/>
      <c r="W3" s="162"/>
      <c r="X3" s="161" t="s">
        <v>10</v>
      </c>
      <c r="Y3" s="162"/>
      <c r="Z3" s="184"/>
      <c r="AA3" s="184"/>
      <c r="AB3" s="184"/>
      <c r="AC3" s="187"/>
    </row>
    <row r="4" spans="2:29" ht="12.75" customHeight="1">
      <c r="B4" s="175"/>
      <c r="C4" s="176"/>
      <c r="D4" s="180"/>
      <c r="E4" s="164" t="s">
        <v>62</v>
      </c>
      <c r="F4" s="164" t="s">
        <v>68</v>
      </c>
      <c r="G4" s="161" t="s">
        <v>112</v>
      </c>
      <c r="H4" s="161" t="s">
        <v>113</v>
      </c>
      <c r="I4" s="161" t="s">
        <v>124</v>
      </c>
      <c r="J4" s="161" t="s">
        <v>8</v>
      </c>
      <c r="K4" s="182" t="s">
        <v>64</v>
      </c>
      <c r="L4" s="182" t="s">
        <v>65</v>
      </c>
      <c r="M4" s="182" t="s">
        <v>66</v>
      </c>
      <c r="N4" s="182" t="s">
        <v>67</v>
      </c>
      <c r="O4" s="162"/>
      <c r="P4" s="162"/>
      <c r="Q4" s="184"/>
      <c r="R4" s="193"/>
      <c r="S4" s="161" t="s">
        <v>11</v>
      </c>
      <c r="T4" s="164" t="s">
        <v>73</v>
      </c>
      <c r="U4" s="164" t="s">
        <v>74</v>
      </c>
      <c r="V4" s="161" t="s">
        <v>81</v>
      </c>
      <c r="W4" s="161" t="s">
        <v>75</v>
      </c>
      <c r="X4" s="161" t="s">
        <v>77</v>
      </c>
      <c r="Y4" s="161" t="s">
        <v>78</v>
      </c>
      <c r="Z4" s="184"/>
      <c r="AA4" s="184"/>
      <c r="AB4" s="184"/>
      <c r="AC4" s="187"/>
    </row>
    <row r="5" spans="2:29" ht="12.75" customHeight="1">
      <c r="B5" s="175"/>
      <c r="C5" s="176"/>
      <c r="D5" s="180"/>
      <c r="E5" s="164"/>
      <c r="F5" s="164"/>
      <c r="G5" s="161"/>
      <c r="H5" s="161"/>
      <c r="I5" s="162"/>
      <c r="J5" s="162"/>
      <c r="K5" s="182"/>
      <c r="L5" s="182"/>
      <c r="M5" s="182"/>
      <c r="N5" s="182"/>
      <c r="O5" s="162"/>
      <c r="P5" s="162"/>
      <c r="Q5" s="184"/>
      <c r="R5" s="193"/>
      <c r="S5" s="161"/>
      <c r="T5" s="164"/>
      <c r="U5" s="162"/>
      <c r="V5" s="184"/>
      <c r="W5" s="162"/>
      <c r="X5" s="162"/>
      <c r="Y5" s="162"/>
      <c r="Z5" s="184"/>
      <c r="AA5" s="184"/>
      <c r="AB5" s="184"/>
      <c r="AC5" s="187"/>
    </row>
    <row r="6" spans="2:29" ht="34.5" customHeight="1" thickBot="1">
      <c r="B6" s="177"/>
      <c r="C6" s="178"/>
      <c r="D6" s="181"/>
      <c r="E6" s="165"/>
      <c r="F6" s="165"/>
      <c r="G6" s="166"/>
      <c r="H6" s="166"/>
      <c r="I6" s="163"/>
      <c r="J6" s="163"/>
      <c r="K6" s="183"/>
      <c r="L6" s="183"/>
      <c r="M6" s="183"/>
      <c r="N6" s="183"/>
      <c r="O6" s="163"/>
      <c r="P6" s="163"/>
      <c r="Q6" s="185"/>
      <c r="R6" s="194"/>
      <c r="S6" s="166"/>
      <c r="T6" s="165"/>
      <c r="U6" s="163"/>
      <c r="V6" s="185"/>
      <c r="W6" s="163"/>
      <c r="X6" s="163"/>
      <c r="Y6" s="163"/>
      <c r="Z6" s="185"/>
      <c r="AA6" s="185"/>
      <c r="AB6" s="185"/>
      <c r="AC6" s="188"/>
    </row>
    <row r="7" spans="2:29" ht="13.5" customHeight="1" thickBot="1">
      <c r="B7" s="189" t="s">
        <v>116</v>
      </c>
      <c r="C7" s="190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8"/>
    </row>
    <row r="8" spans="2:29" ht="12.75" thickBot="1">
      <c r="B8" s="36" t="s">
        <v>33</v>
      </c>
      <c r="C8" s="148" t="s">
        <v>120</v>
      </c>
      <c r="D8" s="80">
        <f aca="true" t="shared" si="0" ref="D8:D40">SUM(K8:N8)</f>
        <v>97329</v>
      </c>
      <c r="E8" s="81">
        <v>93698</v>
      </c>
      <c r="F8" s="39">
        <v>3528</v>
      </c>
      <c r="G8" s="39">
        <v>103</v>
      </c>
      <c r="H8" s="39">
        <v>0</v>
      </c>
      <c r="I8" s="39">
        <v>0</v>
      </c>
      <c r="J8" s="39">
        <v>0</v>
      </c>
      <c r="K8" s="39">
        <v>30097</v>
      </c>
      <c r="L8" s="39">
        <v>31429</v>
      </c>
      <c r="M8" s="39">
        <v>6722</v>
      </c>
      <c r="N8" s="39">
        <v>29081</v>
      </c>
      <c r="O8" s="39">
        <v>31</v>
      </c>
      <c r="P8" s="39">
        <v>3</v>
      </c>
      <c r="Q8" s="39">
        <v>56</v>
      </c>
      <c r="R8" s="40">
        <f aca="true" t="shared" si="1" ref="R8:R40">SUM(S8:W8)</f>
        <v>1875</v>
      </c>
      <c r="S8" s="39">
        <v>1497</v>
      </c>
      <c r="T8" s="39">
        <v>0</v>
      </c>
      <c r="U8" s="39">
        <v>378</v>
      </c>
      <c r="V8" s="39">
        <v>0</v>
      </c>
      <c r="W8" s="39">
        <v>0</v>
      </c>
      <c r="X8" s="39">
        <v>7</v>
      </c>
      <c r="Y8" s="39">
        <v>0</v>
      </c>
      <c r="Z8" s="39">
        <v>1160</v>
      </c>
      <c r="AA8" s="39">
        <v>62867</v>
      </c>
      <c r="AB8" s="41">
        <v>97329</v>
      </c>
      <c r="AC8" s="82">
        <f aca="true" t="shared" si="2" ref="AC8:AC23">SUM(D8:Y8)+SUM(Z8:AB8)</f>
        <v>457190</v>
      </c>
    </row>
    <row r="9" spans="2:29" ht="13.5" customHeight="1" thickBot="1">
      <c r="B9" s="7" t="s">
        <v>96</v>
      </c>
      <c r="C9" s="32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3"/>
    </row>
    <row r="10" spans="2:29" ht="12.75" thickBot="1">
      <c r="B10" s="44" t="s">
        <v>33</v>
      </c>
      <c r="C10" s="149" t="s">
        <v>123</v>
      </c>
      <c r="D10" s="80">
        <f t="shared" si="0"/>
        <v>19807</v>
      </c>
      <c r="E10" s="85">
        <v>19324</v>
      </c>
      <c r="F10" s="52">
        <v>483</v>
      </c>
      <c r="G10" s="52">
        <v>0</v>
      </c>
      <c r="H10" s="52">
        <v>0</v>
      </c>
      <c r="I10" s="52">
        <v>0</v>
      </c>
      <c r="J10" s="52">
        <v>0</v>
      </c>
      <c r="K10" s="52">
        <v>4074</v>
      </c>
      <c r="L10" s="52">
        <v>9312</v>
      </c>
      <c r="M10" s="52">
        <v>551</v>
      </c>
      <c r="N10" s="52">
        <v>5870</v>
      </c>
      <c r="O10" s="52">
        <v>5</v>
      </c>
      <c r="P10" s="52">
        <v>0</v>
      </c>
      <c r="Q10" s="52">
        <v>5</v>
      </c>
      <c r="R10" s="47">
        <f t="shared" si="1"/>
        <v>88</v>
      </c>
      <c r="S10" s="52">
        <v>82</v>
      </c>
      <c r="T10" s="52">
        <v>0</v>
      </c>
      <c r="U10" s="52">
        <v>6</v>
      </c>
      <c r="V10" s="52">
        <v>0</v>
      </c>
      <c r="W10" s="52">
        <v>0</v>
      </c>
      <c r="X10" s="52">
        <v>0</v>
      </c>
      <c r="Y10" s="52">
        <v>0</v>
      </c>
      <c r="Z10" s="52">
        <v>1715</v>
      </c>
      <c r="AA10" s="52">
        <v>19807</v>
      </c>
      <c r="AB10" s="53">
        <v>19807</v>
      </c>
      <c r="AC10" s="86">
        <f t="shared" si="2"/>
        <v>100936</v>
      </c>
    </row>
    <row r="11" spans="2:29" ht="13.5" customHeight="1" thickBot="1">
      <c r="B11" s="7" t="s">
        <v>151</v>
      </c>
      <c r="C11" s="32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3"/>
    </row>
    <row r="12" spans="2:29" ht="13.5" thickBot="1">
      <c r="B12" s="89" t="s">
        <v>33</v>
      </c>
      <c r="C12" s="150"/>
      <c r="D12" s="90">
        <f>SUM(K12:N12)</f>
        <v>0</v>
      </c>
      <c r="E12" s="85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88">
        <f>SUM(S12:W12)</f>
        <v>0</v>
      </c>
      <c r="S12" s="52"/>
      <c r="T12" s="52"/>
      <c r="U12" s="52"/>
      <c r="V12" s="52"/>
      <c r="W12" s="52"/>
      <c r="X12" s="52"/>
      <c r="Y12" s="52"/>
      <c r="Z12" s="52"/>
      <c r="AA12" s="52"/>
      <c r="AB12" s="53"/>
      <c r="AC12" s="86">
        <f>SUM(D12:Y12)+SUM(Z12:AB12)</f>
        <v>0</v>
      </c>
    </row>
    <row r="13" spans="2:29" ht="13.5" customHeight="1" thickBot="1">
      <c r="B13" s="7" t="s">
        <v>94</v>
      </c>
      <c r="C13" s="32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3"/>
    </row>
    <row r="14" spans="1:29" ht="12.75">
      <c r="A14" s="35"/>
      <c r="B14" s="154" t="s">
        <v>33</v>
      </c>
      <c r="C14" s="155" t="s">
        <v>197</v>
      </c>
      <c r="D14" s="157">
        <f t="shared" si="0"/>
        <v>3085</v>
      </c>
      <c r="E14" s="158">
        <v>3085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848</v>
      </c>
      <c r="L14" s="52">
        <v>929</v>
      </c>
      <c r="M14" s="52">
        <v>135</v>
      </c>
      <c r="N14" s="52">
        <v>1173</v>
      </c>
      <c r="O14" s="52">
        <v>0</v>
      </c>
      <c r="P14" s="52">
        <v>0</v>
      </c>
      <c r="Q14" s="52">
        <v>0</v>
      </c>
      <c r="R14" s="47">
        <f t="shared" si="1"/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3085</v>
      </c>
      <c r="AB14" s="53">
        <v>0</v>
      </c>
      <c r="AC14" s="86">
        <f t="shared" si="2"/>
        <v>12340</v>
      </c>
    </row>
    <row r="15" spans="1:29" ht="12.75">
      <c r="A15" s="35"/>
      <c r="B15" s="152" t="s">
        <v>34</v>
      </c>
      <c r="C15" s="153" t="s">
        <v>198</v>
      </c>
      <c r="D15" s="156">
        <f t="shared" si="0"/>
        <v>5086</v>
      </c>
      <c r="E15" s="52">
        <v>5086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1269</v>
      </c>
      <c r="L15" s="52">
        <v>1739</v>
      </c>
      <c r="M15" s="52">
        <v>244</v>
      </c>
      <c r="N15" s="52">
        <v>1834</v>
      </c>
      <c r="O15" s="52">
        <v>0</v>
      </c>
      <c r="P15" s="52">
        <v>0</v>
      </c>
      <c r="Q15" s="52">
        <v>0</v>
      </c>
      <c r="R15" s="55">
        <f t="shared" si="1"/>
        <v>25</v>
      </c>
      <c r="S15" s="52">
        <v>0</v>
      </c>
      <c r="T15" s="52">
        <v>0</v>
      </c>
      <c r="U15" s="52">
        <v>25</v>
      </c>
      <c r="V15" s="52">
        <v>0</v>
      </c>
      <c r="W15" s="52">
        <v>0</v>
      </c>
      <c r="X15" s="52">
        <v>0</v>
      </c>
      <c r="Y15" s="52">
        <v>0</v>
      </c>
      <c r="Z15" s="52">
        <v>16</v>
      </c>
      <c r="AA15" s="52">
        <v>5086</v>
      </c>
      <c r="AB15" s="53">
        <v>0</v>
      </c>
      <c r="AC15" s="87">
        <f t="shared" si="2"/>
        <v>20410</v>
      </c>
    </row>
    <row r="16" spans="1:29" ht="12.75">
      <c r="A16" s="35"/>
      <c r="B16" s="152" t="s">
        <v>35</v>
      </c>
      <c r="C16" s="153" t="s">
        <v>199</v>
      </c>
      <c r="D16" s="156">
        <f t="shared" si="0"/>
        <v>1584</v>
      </c>
      <c r="E16" s="52">
        <v>1584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158</v>
      </c>
      <c r="L16" s="52">
        <v>908</v>
      </c>
      <c r="M16" s="52">
        <v>223</v>
      </c>
      <c r="N16" s="52">
        <v>295</v>
      </c>
      <c r="O16" s="52">
        <v>0</v>
      </c>
      <c r="P16" s="52">
        <v>0</v>
      </c>
      <c r="Q16" s="52">
        <v>0</v>
      </c>
      <c r="R16" s="55">
        <f t="shared" si="1"/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1584</v>
      </c>
      <c r="AB16" s="53">
        <v>0</v>
      </c>
      <c r="AC16" s="87">
        <f t="shared" si="2"/>
        <v>6336</v>
      </c>
    </row>
    <row r="17" spans="1:29" ht="12.75">
      <c r="A17" s="35"/>
      <c r="B17" s="152" t="s">
        <v>36</v>
      </c>
      <c r="C17" s="153" t="s">
        <v>145</v>
      </c>
      <c r="D17" s="156">
        <f t="shared" si="0"/>
        <v>3766</v>
      </c>
      <c r="E17" s="52">
        <v>3766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816</v>
      </c>
      <c r="L17" s="52">
        <v>1736</v>
      </c>
      <c r="M17" s="52">
        <v>180</v>
      </c>
      <c r="N17" s="52">
        <v>1034</v>
      </c>
      <c r="O17" s="52">
        <v>0</v>
      </c>
      <c r="P17" s="52">
        <v>0</v>
      </c>
      <c r="Q17" s="52">
        <v>0</v>
      </c>
      <c r="R17" s="55">
        <f t="shared" si="1"/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3766</v>
      </c>
      <c r="AB17" s="53">
        <v>0</v>
      </c>
      <c r="AC17" s="87">
        <f t="shared" si="2"/>
        <v>15064</v>
      </c>
    </row>
    <row r="18" spans="1:29" ht="12.75">
      <c r="A18" s="35"/>
      <c r="B18" s="152" t="s">
        <v>37</v>
      </c>
      <c r="C18" s="153" t="s">
        <v>200</v>
      </c>
      <c r="D18" s="156">
        <f t="shared" si="0"/>
        <v>2277</v>
      </c>
      <c r="E18" s="52">
        <v>2274</v>
      </c>
      <c r="F18" s="52">
        <v>3</v>
      </c>
      <c r="G18" s="52">
        <v>0</v>
      </c>
      <c r="H18" s="52">
        <v>0</v>
      </c>
      <c r="I18" s="52">
        <v>0</v>
      </c>
      <c r="J18" s="52">
        <v>0</v>
      </c>
      <c r="K18" s="52">
        <v>676</v>
      </c>
      <c r="L18" s="52">
        <v>879</v>
      </c>
      <c r="M18" s="52">
        <v>53</v>
      </c>
      <c r="N18" s="52">
        <v>669</v>
      </c>
      <c r="O18" s="52">
        <v>0</v>
      </c>
      <c r="P18" s="52">
        <v>0</v>
      </c>
      <c r="Q18" s="52">
        <v>0</v>
      </c>
      <c r="R18" s="55">
        <f t="shared" si="1"/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2277</v>
      </c>
      <c r="AB18" s="53">
        <v>0</v>
      </c>
      <c r="AC18" s="87">
        <f t="shared" si="2"/>
        <v>9108</v>
      </c>
    </row>
    <row r="19" spans="1:29" ht="12.75">
      <c r="A19" s="35"/>
      <c r="B19" s="152" t="s">
        <v>38</v>
      </c>
      <c r="C19" s="153" t="s">
        <v>201</v>
      </c>
      <c r="D19" s="156">
        <f t="shared" si="0"/>
        <v>1638</v>
      </c>
      <c r="E19" s="52">
        <v>1638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419</v>
      </c>
      <c r="L19" s="52">
        <v>623</v>
      </c>
      <c r="M19" s="52">
        <v>119</v>
      </c>
      <c r="N19" s="52">
        <v>477</v>
      </c>
      <c r="O19" s="52">
        <v>0</v>
      </c>
      <c r="P19" s="52">
        <v>0</v>
      </c>
      <c r="Q19" s="52">
        <v>0</v>
      </c>
      <c r="R19" s="55">
        <f t="shared" si="1"/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2">
        <v>1638</v>
      </c>
      <c r="AB19" s="53">
        <v>0</v>
      </c>
      <c r="AC19" s="87">
        <f t="shared" si="2"/>
        <v>6552</v>
      </c>
    </row>
    <row r="20" spans="1:29" ht="12.75">
      <c r="A20" s="35"/>
      <c r="B20" s="152" t="s">
        <v>39</v>
      </c>
      <c r="C20" s="153"/>
      <c r="D20" s="156">
        <f t="shared" si="0"/>
        <v>0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5">
        <f t="shared" si="1"/>
        <v>0</v>
      </c>
      <c r="S20" s="52"/>
      <c r="T20" s="52"/>
      <c r="U20" s="52"/>
      <c r="V20" s="52"/>
      <c r="W20" s="52"/>
      <c r="X20" s="52"/>
      <c r="Y20" s="52"/>
      <c r="Z20" s="52"/>
      <c r="AA20" s="52"/>
      <c r="AB20" s="53"/>
      <c r="AC20" s="87">
        <f t="shared" si="2"/>
        <v>0</v>
      </c>
    </row>
    <row r="21" spans="1:29" ht="12.75">
      <c r="A21" s="35"/>
      <c r="B21" s="152" t="s">
        <v>40</v>
      </c>
      <c r="C21" s="153"/>
      <c r="D21" s="156">
        <f t="shared" si="0"/>
        <v>0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5">
        <f t="shared" si="1"/>
        <v>0</v>
      </c>
      <c r="S21" s="52"/>
      <c r="T21" s="52"/>
      <c r="U21" s="52"/>
      <c r="V21" s="52"/>
      <c r="W21" s="52"/>
      <c r="X21" s="52"/>
      <c r="Y21" s="52"/>
      <c r="Z21" s="52"/>
      <c r="AA21" s="52"/>
      <c r="AB21" s="53"/>
      <c r="AC21" s="87">
        <f t="shared" si="2"/>
        <v>0</v>
      </c>
    </row>
    <row r="22" spans="1:29" ht="12.75">
      <c r="A22" s="35"/>
      <c r="B22" s="152" t="s">
        <v>41</v>
      </c>
      <c r="C22" s="153"/>
      <c r="D22" s="156">
        <f t="shared" si="0"/>
        <v>0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5">
        <f t="shared" si="1"/>
        <v>0</v>
      </c>
      <c r="S22" s="52"/>
      <c r="T22" s="52"/>
      <c r="U22" s="52"/>
      <c r="V22" s="52"/>
      <c r="W22" s="52"/>
      <c r="X22" s="52"/>
      <c r="Y22" s="52"/>
      <c r="Z22" s="52"/>
      <c r="AA22" s="52"/>
      <c r="AB22" s="53"/>
      <c r="AC22" s="87">
        <f t="shared" si="2"/>
        <v>0</v>
      </c>
    </row>
    <row r="23" spans="1:29" ht="12.75">
      <c r="A23" s="35"/>
      <c r="B23" s="152" t="s">
        <v>42</v>
      </c>
      <c r="C23" s="153"/>
      <c r="D23" s="156">
        <f t="shared" si="0"/>
        <v>0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5">
        <f t="shared" si="1"/>
        <v>0</v>
      </c>
      <c r="S23" s="52"/>
      <c r="T23" s="52"/>
      <c r="U23" s="52"/>
      <c r="V23" s="52"/>
      <c r="W23" s="52"/>
      <c r="X23" s="52"/>
      <c r="Y23" s="52"/>
      <c r="Z23" s="52"/>
      <c r="AA23" s="52"/>
      <c r="AB23" s="53"/>
      <c r="AC23" s="87">
        <f t="shared" si="2"/>
        <v>0</v>
      </c>
    </row>
    <row r="24" spans="2:30" ht="13.5" customHeight="1" thickBot="1">
      <c r="B24" s="169" t="s">
        <v>95</v>
      </c>
      <c r="C24" s="170"/>
      <c r="D24" s="91">
        <f aca="true" t="shared" si="3" ref="D24:AC24">SUM(D14:D23)</f>
        <v>17436</v>
      </c>
      <c r="E24" s="91">
        <f t="shared" si="3"/>
        <v>17433</v>
      </c>
      <c r="F24" s="92">
        <f t="shared" si="3"/>
        <v>3</v>
      </c>
      <c r="G24" s="92">
        <f t="shared" si="3"/>
        <v>0</v>
      </c>
      <c r="H24" s="92">
        <f t="shared" si="3"/>
        <v>0</v>
      </c>
      <c r="I24" s="92">
        <f t="shared" si="3"/>
        <v>0</v>
      </c>
      <c r="J24" s="92">
        <f t="shared" si="3"/>
        <v>0</v>
      </c>
      <c r="K24" s="92">
        <f t="shared" si="3"/>
        <v>4186</v>
      </c>
      <c r="L24" s="92">
        <f t="shared" si="3"/>
        <v>6814</v>
      </c>
      <c r="M24" s="92">
        <f t="shared" si="3"/>
        <v>954</v>
      </c>
      <c r="N24" s="92">
        <f t="shared" si="3"/>
        <v>5482</v>
      </c>
      <c r="O24" s="92">
        <f t="shared" si="3"/>
        <v>0</v>
      </c>
      <c r="P24" s="92">
        <f t="shared" si="3"/>
        <v>0</v>
      </c>
      <c r="Q24" s="92">
        <f t="shared" si="3"/>
        <v>0</v>
      </c>
      <c r="R24" s="92">
        <f t="shared" si="3"/>
        <v>25</v>
      </c>
      <c r="S24" s="92">
        <f t="shared" si="3"/>
        <v>0</v>
      </c>
      <c r="T24" s="92">
        <f t="shared" si="3"/>
        <v>0</v>
      </c>
      <c r="U24" s="92">
        <f t="shared" si="3"/>
        <v>25</v>
      </c>
      <c r="V24" s="92">
        <f t="shared" si="3"/>
        <v>0</v>
      </c>
      <c r="W24" s="92">
        <f t="shared" si="3"/>
        <v>0</v>
      </c>
      <c r="X24" s="92">
        <f t="shared" si="3"/>
        <v>0</v>
      </c>
      <c r="Y24" s="92">
        <f t="shared" si="3"/>
        <v>0</v>
      </c>
      <c r="Z24" s="92">
        <f t="shared" si="3"/>
        <v>16</v>
      </c>
      <c r="AA24" s="92">
        <f t="shared" si="3"/>
        <v>17436</v>
      </c>
      <c r="AB24" s="93">
        <f t="shared" si="3"/>
        <v>0</v>
      </c>
      <c r="AC24" s="94">
        <f t="shared" si="3"/>
        <v>69810</v>
      </c>
      <c r="AD24" s="33">
        <f>SUM(D24:AB24)</f>
        <v>69810</v>
      </c>
    </row>
    <row r="25" spans="2:29" ht="13.5" customHeight="1" thickBot="1">
      <c r="B25" s="167" t="s">
        <v>117</v>
      </c>
      <c r="C25" s="168"/>
      <c r="D25" s="95">
        <f aca="true" t="shared" si="4" ref="D25:AB25">SUM(D8+D10+D12+D24)</f>
        <v>134572</v>
      </c>
      <c r="E25" s="95">
        <f t="shared" si="4"/>
        <v>130455</v>
      </c>
      <c r="F25" s="30">
        <f t="shared" si="4"/>
        <v>4014</v>
      </c>
      <c r="G25" s="30">
        <f t="shared" si="4"/>
        <v>103</v>
      </c>
      <c r="H25" s="30">
        <f t="shared" si="4"/>
        <v>0</v>
      </c>
      <c r="I25" s="30">
        <f t="shared" si="4"/>
        <v>0</v>
      </c>
      <c r="J25" s="30">
        <f t="shared" si="4"/>
        <v>0</v>
      </c>
      <c r="K25" s="30">
        <f t="shared" si="4"/>
        <v>38357</v>
      </c>
      <c r="L25" s="30">
        <f t="shared" si="4"/>
        <v>47555</v>
      </c>
      <c r="M25" s="30">
        <f t="shared" si="4"/>
        <v>8227</v>
      </c>
      <c r="N25" s="30">
        <f t="shared" si="4"/>
        <v>40433</v>
      </c>
      <c r="O25" s="30">
        <f t="shared" si="4"/>
        <v>36</v>
      </c>
      <c r="P25" s="30">
        <f t="shared" si="4"/>
        <v>3</v>
      </c>
      <c r="Q25" s="30">
        <f t="shared" si="4"/>
        <v>61</v>
      </c>
      <c r="R25" s="30">
        <f t="shared" si="4"/>
        <v>1988</v>
      </c>
      <c r="S25" s="30">
        <f t="shared" si="4"/>
        <v>1579</v>
      </c>
      <c r="T25" s="30">
        <f t="shared" si="4"/>
        <v>0</v>
      </c>
      <c r="U25" s="30">
        <f t="shared" si="4"/>
        <v>409</v>
      </c>
      <c r="V25" s="30">
        <f t="shared" si="4"/>
        <v>0</v>
      </c>
      <c r="W25" s="30">
        <f t="shared" si="4"/>
        <v>0</v>
      </c>
      <c r="X25" s="30">
        <f t="shared" si="4"/>
        <v>7</v>
      </c>
      <c r="Y25" s="30">
        <f t="shared" si="4"/>
        <v>0</v>
      </c>
      <c r="Z25" s="30">
        <f t="shared" si="4"/>
        <v>2891</v>
      </c>
      <c r="AA25" s="30">
        <f t="shared" si="4"/>
        <v>100110</v>
      </c>
      <c r="AB25" s="31">
        <f t="shared" si="4"/>
        <v>117136</v>
      </c>
      <c r="AC25" s="96">
        <f>SUM(AC8+AC10+AC24)</f>
        <v>627936</v>
      </c>
    </row>
    <row r="26" spans="2:29" ht="13.5" customHeight="1" thickBot="1">
      <c r="B26" s="97"/>
      <c r="C26" s="98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8"/>
    </row>
    <row r="27" spans="2:29" ht="13.5" customHeight="1" thickBot="1">
      <c r="B27" s="141" t="s">
        <v>118</v>
      </c>
      <c r="C27" s="142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8"/>
    </row>
    <row r="28" spans="2:29" ht="13.5" customHeight="1" thickBot="1">
      <c r="B28" s="7" t="s">
        <v>96</v>
      </c>
      <c r="C28" s="14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3"/>
    </row>
    <row r="29" spans="2:29" ht="12.75" thickBot="1">
      <c r="B29" s="54" t="s">
        <v>33</v>
      </c>
      <c r="C29" s="150" t="s">
        <v>119</v>
      </c>
      <c r="D29" s="80">
        <f t="shared" si="0"/>
        <v>36409</v>
      </c>
      <c r="E29" s="81">
        <v>35803</v>
      </c>
      <c r="F29" s="39">
        <v>606</v>
      </c>
      <c r="G29" s="39">
        <v>0</v>
      </c>
      <c r="H29" s="39">
        <v>0</v>
      </c>
      <c r="I29" s="39">
        <v>0</v>
      </c>
      <c r="J29" s="39">
        <v>0</v>
      </c>
      <c r="K29" s="39">
        <v>12262</v>
      </c>
      <c r="L29" s="39">
        <v>13241</v>
      </c>
      <c r="M29" s="39">
        <v>1044</v>
      </c>
      <c r="N29" s="39">
        <v>9862</v>
      </c>
      <c r="O29" s="39">
        <v>19</v>
      </c>
      <c r="P29" s="39">
        <v>1</v>
      </c>
      <c r="Q29" s="39">
        <v>23</v>
      </c>
      <c r="R29" s="47">
        <f t="shared" si="1"/>
        <v>150</v>
      </c>
      <c r="S29" s="39">
        <v>71</v>
      </c>
      <c r="T29" s="39">
        <v>0</v>
      </c>
      <c r="U29" s="39">
        <v>79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33836</v>
      </c>
      <c r="AB29" s="41">
        <v>34214</v>
      </c>
      <c r="AC29" s="86">
        <f aca="true" t="shared" si="5" ref="AC29:AC40">SUM(D29:Y29)+SUM(Z29:AB29)</f>
        <v>177620</v>
      </c>
    </row>
    <row r="30" spans="2:29" ht="13.5" customHeight="1" thickBot="1">
      <c r="B30" s="7" t="s">
        <v>94</v>
      </c>
      <c r="C30" s="32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3"/>
    </row>
    <row r="31" spans="2:29" ht="12.75">
      <c r="B31" s="145" t="s">
        <v>33</v>
      </c>
      <c r="C31" s="151" t="s">
        <v>202</v>
      </c>
      <c r="D31" s="80">
        <f t="shared" si="0"/>
        <v>757</v>
      </c>
      <c r="E31" s="81">
        <v>757</v>
      </c>
      <c r="F31" s="39">
        <v>0</v>
      </c>
      <c r="G31" s="39">
        <v>0</v>
      </c>
      <c r="H31" s="39"/>
      <c r="I31" s="39">
        <v>0</v>
      </c>
      <c r="J31" s="39">
        <v>0</v>
      </c>
      <c r="K31" s="39">
        <v>160</v>
      </c>
      <c r="L31" s="39">
        <v>269</v>
      </c>
      <c r="M31" s="39">
        <v>29</v>
      </c>
      <c r="N31" s="39">
        <v>299</v>
      </c>
      <c r="O31" s="39">
        <v>0</v>
      </c>
      <c r="P31" s="39">
        <v>0</v>
      </c>
      <c r="Q31" s="39">
        <v>0</v>
      </c>
      <c r="R31" s="47">
        <f t="shared" si="1"/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757</v>
      </c>
      <c r="AB31" s="41">
        <v>0</v>
      </c>
      <c r="AC31" s="86">
        <f t="shared" si="5"/>
        <v>3028</v>
      </c>
    </row>
    <row r="32" spans="2:29" ht="12.75">
      <c r="B32" s="143" t="s">
        <v>34</v>
      </c>
      <c r="C32" s="150" t="s">
        <v>203</v>
      </c>
      <c r="D32" s="100">
        <f t="shared" si="0"/>
        <v>3960</v>
      </c>
      <c r="E32" s="85">
        <v>3893</v>
      </c>
      <c r="F32" s="52">
        <v>67</v>
      </c>
      <c r="G32" s="52">
        <v>0</v>
      </c>
      <c r="H32" s="52">
        <v>0</v>
      </c>
      <c r="I32" s="52">
        <v>0</v>
      </c>
      <c r="J32" s="52">
        <v>0</v>
      </c>
      <c r="K32" s="52">
        <v>965</v>
      </c>
      <c r="L32" s="52">
        <v>1550</v>
      </c>
      <c r="M32" s="52">
        <v>218</v>
      </c>
      <c r="N32" s="52">
        <v>1227</v>
      </c>
      <c r="O32" s="52">
        <v>0</v>
      </c>
      <c r="P32" s="52">
        <v>0</v>
      </c>
      <c r="Q32" s="52">
        <v>0</v>
      </c>
      <c r="R32" s="55">
        <f t="shared" si="1"/>
        <v>9</v>
      </c>
      <c r="S32" s="52">
        <v>0</v>
      </c>
      <c r="T32" s="52">
        <v>0</v>
      </c>
      <c r="U32" s="52">
        <v>9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2">
        <v>3960</v>
      </c>
      <c r="AB32" s="53">
        <v>0</v>
      </c>
      <c r="AC32" s="87">
        <f t="shared" si="5"/>
        <v>15858</v>
      </c>
    </row>
    <row r="33" spans="2:29" ht="12.75">
      <c r="B33" s="143" t="s">
        <v>35</v>
      </c>
      <c r="C33" s="150" t="s">
        <v>204</v>
      </c>
      <c r="D33" s="100">
        <f t="shared" si="0"/>
        <v>1952</v>
      </c>
      <c r="E33" s="85">
        <v>1952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403</v>
      </c>
      <c r="L33" s="52">
        <v>855</v>
      </c>
      <c r="M33" s="52">
        <v>90</v>
      </c>
      <c r="N33" s="52">
        <v>604</v>
      </c>
      <c r="O33" s="52">
        <v>0</v>
      </c>
      <c r="P33" s="52">
        <v>0</v>
      </c>
      <c r="Q33" s="52">
        <v>0</v>
      </c>
      <c r="R33" s="55">
        <f t="shared" si="1"/>
        <v>46</v>
      </c>
      <c r="S33" s="52">
        <v>0</v>
      </c>
      <c r="T33" s="52">
        <v>0</v>
      </c>
      <c r="U33" s="52">
        <v>46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1952</v>
      </c>
      <c r="AB33" s="53">
        <v>0</v>
      </c>
      <c r="AC33" s="87">
        <f t="shared" si="5"/>
        <v>7900</v>
      </c>
    </row>
    <row r="34" spans="2:29" ht="12.75">
      <c r="B34" s="143" t="s">
        <v>36</v>
      </c>
      <c r="C34" s="150" t="s">
        <v>205</v>
      </c>
      <c r="D34" s="100">
        <f t="shared" si="0"/>
        <v>4465</v>
      </c>
      <c r="E34" s="85">
        <v>4396</v>
      </c>
      <c r="F34" s="52">
        <v>69</v>
      </c>
      <c r="G34" s="52">
        <v>0</v>
      </c>
      <c r="H34" s="52">
        <v>0</v>
      </c>
      <c r="I34" s="52">
        <v>0</v>
      </c>
      <c r="J34" s="52">
        <v>0</v>
      </c>
      <c r="K34" s="52">
        <v>1578</v>
      </c>
      <c r="L34" s="52">
        <v>1611</v>
      </c>
      <c r="M34" s="52">
        <v>225</v>
      </c>
      <c r="N34" s="52">
        <v>1051</v>
      </c>
      <c r="O34" s="52">
        <v>0</v>
      </c>
      <c r="P34" s="52">
        <v>0</v>
      </c>
      <c r="Q34" s="52">
        <v>0</v>
      </c>
      <c r="R34" s="55">
        <f t="shared" si="1"/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4465</v>
      </c>
      <c r="AB34" s="53">
        <v>0</v>
      </c>
      <c r="AC34" s="87">
        <f t="shared" si="5"/>
        <v>17860</v>
      </c>
    </row>
    <row r="35" spans="2:29" ht="12.75">
      <c r="B35" s="143" t="s">
        <v>37</v>
      </c>
      <c r="C35" s="150"/>
      <c r="D35" s="100">
        <f t="shared" si="0"/>
        <v>0</v>
      </c>
      <c r="E35" s="85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5">
        <f t="shared" si="1"/>
        <v>0</v>
      </c>
      <c r="S35" s="52"/>
      <c r="T35" s="52"/>
      <c r="U35" s="52"/>
      <c r="V35" s="52"/>
      <c r="W35" s="52"/>
      <c r="X35" s="52"/>
      <c r="Y35" s="52"/>
      <c r="Z35" s="52"/>
      <c r="AA35" s="52"/>
      <c r="AB35" s="53"/>
      <c r="AC35" s="87">
        <f t="shared" si="5"/>
        <v>0</v>
      </c>
    </row>
    <row r="36" spans="2:29" ht="12.75">
      <c r="B36" s="143" t="s">
        <v>38</v>
      </c>
      <c r="C36" s="150"/>
      <c r="D36" s="100">
        <f t="shared" si="0"/>
        <v>0</v>
      </c>
      <c r="E36" s="85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5">
        <f t="shared" si="1"/>
        <v>0</v>
      </c>
      <c r="S36" s="52"/>
      <c r="T36" s="52"/>
      <c r="U36" s="52"/>
      <c r="V36" s="52"/>
      <c r="W36" s="52"/>
      <c r="X36" s="52"/>
      <c r="Y36" s="52"/>
      <c r="Z36" s="52"/>
      <c r="AA36" s="52"/>
      <c r="AB36" s="53"/>
      <c r="AC36" s="87">
        <f t="shared" si="5"/>
        <v>0</v>
      </c>
    </row>
    <row r="37" spans="2:29" ht="12.75">
      <c r="B37" s="143" t="s">
        <v>39</v>
      </c>
      <c r="C37" s="150"/>
      <c r="D37" s="100">
        <f t="shared" si="0"/>
        <v>0</v>
      </c>
      <c r="E37" s="85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5">
        <f t="shared" si="1"/>
        <v>0</v>
      </c>
      <c r="S37" s="52"/>
      <c r="T37" s="52"/>
      <c r="U37" s="52"/>
      <c r="V37" s="52"/>
      <c r="W37" s="52"/>
      <c r="X37" s="52"/>
      <c r="Y37" s="52"/>
      <c r="Z37" s="52"/>
      <c r="AA37" s="52"/>
      <c r="AB37" s="53"/>
      <c r="AC37" s="87">
        <f t="shared" si="5"/>
        <v>0</v>
      </c>
    </row>
    <row r="38" spans="2:29" ht="12.75">
      <c r="B38" s="143" t="s">
        <v>40</v>
      </c>
      <c r="C38" s="150"/>
      <c r="D38" s="100">
        <f t="shared" si="0"/>
        <v>0</v>
      </c>
      <c r="E38" s="85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5">
        <f t="shared" si="1"/>
        <v>0</v>
      </c>
      <c r="S38" s="52"/>
      <c r="T38" s="52"/>
      <c r="U38" s="52"/>
      <c r="V38" s="52"/>
      <c r="W38" s="52"/>
      <c r="X38" s="52"/>
      <c r="Y38" s="52"/>
      <c r="Z38" s="52"/>
      <c r="AA38" s="52"/>
      <c r="AB38" s="53"/>
      <c r="AC38" s="87">
        <f t="shared" si="5"/>
        <v>0</v>
      </c>
    </row>
    <row r="39" spans="2:29" ht="12.75">
      <c r="B39" s="143" t="s">
        <v>41</v>
      </c>
      <c r="C39" s="150"/>
      <c r="D39" s="100">
        <f t="shared" si="0"/>
        <v>0</v>
      </c>
      <c r="E39" s="85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5">
        <f t="shared" si="1"/>
        <v>0</v>
      </c>
      <c r="S39" s="52"/>
      <c r="T39" s="52"/>
      <c r="U39" s="52"/>
      <c r="V39" s="52"/>
      <c r="W39" s="52"/>
      <c r="X39" s="52"/>
      <c r="Y39" s="52"/>
      <c r="Z39" s="52"/>
      <c r="AA39" s="52"/>
      <c r="AB39" s="53"/>
      <c r="AC39" s="87">
        <f t="shared" si="5"/>
        <v>0</v>
      </c>
    </row>
    <row r="40" spans="2:29" ht="12.75">
      <c r="B40" s="143" t="s">
        <v>42</v>
      </c>
      <c r="C40" s="150"/>
      <c r="D40" s="100">
        <f t="shared" si="0"/>
        <v>0</v>
      </c>
      <c r="E40" s="85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5">
        <f t="shared" si="1"/>
        <v>0</v>
      </c>
      <c r="S40" s="52"/>
      <c r="T40" s="52"/>
      <c r="U40" s="52"/>
      <c r="V40" s="52"/>
      <c r="W40" s="52"/>
      <c r="X40" s="52"/>
      <c r="Y40" s="52"/>
      <c r="Z40" s="52"/>
      <c r="AA40" s="52"/>
      <c r="AB40" s="53"/>
      <c r="AC40" s="87">
        <f t="shared" si="5"/>
        <v>0</v>
      </c>
    </row>
    <row r="41" spans="2:29" ht="13.5" customHeight="1" thickBot="1">
      <c r="B41" s="169" t="s">
        <v>95</v>
      </c>
      <c r="C41" s="170"/>
      <c r="D41" s="91">
        <f aca="true" t="shared" si="6" ref="D41:AC41">SUM(D31:D40)</f>
        <v>11134</v>
      </c>
      <c r="E41" s="91">
        <f t="shared" si="6"/>
        <v>10998</v>
      </c>
      <c r="F41" s="92">
        <f t="shared" si="6"/>
        <v>136</v>
      </c>
      <c r="G41" s="92">
        <f t="shared" si="6"/>
        <v>0</v>
      </c>
      <c r="H41" s="92">
        <f t="shared" si="6"/>
        <v>0</v>
      </c>
      <c r="I41" s="92">
        <f t="shared" si="6"/>
        <v>0</v>
      </c>
      <c r="J41" s="92">
        <f t="shared" si="6"/>
        <v>0</v>
      </c>
      <c r="K41" s="92">
        <f t="shared" si="6"/>
        <v>3106</v>
      </c>
      <c r="L41" s="92">
        <f t="shared" si="6"/>
        <v>4285</v>
      </c>
      <c r="M41" s="92">
        <f t="shared" si="6"/>
        <v>562</v>
      </c>
      <c r="N41" s="92">
        <f t="shared" si="6"/>
        <v>3181</v>
      </c>
      <c r="O41" s="92">
        <f t="shared" si="6"/>
        <v>0</v>
      </c>
      <c r="P41" s="92">
        <f t="shared" si="6"/>
        <v>0</v>
      </c>
      <c r="Q41" s="92">
        <f t="shared" si="6"/>
        <v>0</v>
      </c>
      <c r="R41" s="92">
        <f t="shared" si="6"/>
        <v>55</v>
      </c>
      <c r="S41" s="92">
        <f t="shared" si="6"/>
        <v>0</v>
      </c>
      <c r="T41" s="92">
        <f t="shared" si="6"/>
        <v>0</v>
      </c>
      <c r="U41" s="92">
        <f t="shared" si="6"/>
        <v>55</v>
      </c>
      <c r="V41" s="92">
        <f t="shared" si="6"/>
        <v>0</v>
      </c>
      <c r="W41" s="92">
        <f t="shared" si="6"/>
        <v>0</v>
      </c>
      <c r="X41" s="92">
        <f t="shared" si="6"/>
        <v>0</v>
      </c>
      <c r="Y41" s="92">
        <f t="shared" si="6"/>
        <v>0</v>
      </c>
      <c r="Z41" s="92">
        <f t="shared" si="6"/>
        <v>0</v>
      </c>
      <c r="AA41" s="92">
        <f t="shared" si="6"/>
        <v>11134</v>
      </c>
      <c r="AB41" s="93">
        <f t="shared" si="6"/>
        <v>0</v>
      </c>
      <c r="AC41" s="94">
        <f t="shared" si="6"/>
        <v>44646</v>
      </c>
    </row>
    <row r="42" spans="2:29" ht="13.5" customHeight="1" thickBot="1">
      <c r="B42" s="167" t="s">
        <v>121</v>
      </c>
      <c r="C42" s="168"/>
      <c r="D42" s="95">
        <f aca="true" t="shared" si="7" ref="D42:AC42">SUM(D29+D41)</f>
        <v>47543</v>
      </c>
      <c r="E42" s="95">
        <f t="shared" si="7"/>
        <v>46801</v>
      </c>
      <c r="F42" s="95">
        <f t="shared" si="7"/>
        <v>742</v>
      </c>
      <c r="G42" s="95">
        <f t="shared" si="7"/>
        <v>0</v>
      </c>
      <c r="H42" s="95">
        <f t="shared" si="7"/>
        <v>0</v>
      </c>
      <c r="I42" s="95">
        <f t="shared" si="7"/>
        <v>0</v>
      </c>
      <c r="J42" s="95">
        <f t="shared" si="7"/>
        <v>0</v>
      </c>
      <c r="K42" s="95">
        <f t="shared" si="7"/>
        <v>15368</v>
      </c>
      <c r="L42" s="95">
        <f t="shared" si="7"/>
        <v>17526</v>
      </c>
      <c r="M42" s="95">
        <f t="shared" si="7"/>
        <v>1606</v>
      </c>
      <c r="N42" s="95">
        <f t="shared" si="7"/>
        <v>13043</v>
      </c>
      <c r="O42" s="95">
        <f t="shared" si="7"/>
        <v>19</v>
      </c>
      <c r="P42" s="95">
        <f t="shared" si="7"/>
        <v>1</v>
      </c>
      <c r="Q42" s="95">
        <f t="shared" si="7"/>
        <v>23</v>
      </c>
      <c r="R42" s="95">
        <f t="shared" si="7"/>
        <v>205</v>
      </c>
      <c r="S42" s="95">
        <f t="shared" si="7"/>
        <v>71</v>
      </c>
      <c r="T42" s="95">
        <f t="shared" si="7"/>
        <v>0</v>
      </c>
      <c r="U42" s="95">
        <f t="shared" si="7"/>
        <v>134</v>
      </c>
      <c r="V42" s="95">
        <f t="shared" si="7"/>
        <v>0</v>
      </c>
      <c r="W42" s="95">
        <f t="shared" si="7"/>
        <v>0</v>
      </c>
      <c r="X42" s="95">
        <f t="shared" si="7"/>
        <v>0</v>
      </c>
      <c r="Y42" s="95">
        <f t="shared" si="7"/>
        <v>0</v>
      </c>
      <c r="Z42" s="95">
        <f t="shared" si="7"/>
        <v>0</v>
      </c>
      <c r="AA42" s="95">
        <f t="shared" si="7"/>
        <v>44970</v>
      </c>
      <c r="AB42" s="95">
        <f t="shared" si="7"/>
        <v>34214</v>
      </c>
      <c r="AC42" s="95">
        <f t="shared" si="7"/>
        <v>222266</v>
      </c>
    </row>
    <row r="43" ht="12.75" thickBot="1"/>
    <row r="44" spans="2:29" ht="13.5" customHeight="1" thickBot="1">
      <c r="B44" s="7" t="s">
        <v>168</v>
      </c>
      <c r="C44" s="32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3"/>
    </row>
    <row r="45" spans="1:29" ht="12.75">
      <c r="A45" s="35"/>
      <c r="B45" s="154" t="s">
        <v>33</v>
      </c>
      <c r="C45" s="155" t="s">
        <v>206</v>
      </c>
      <c r="D45" s="157">
        <f aca="true" t="shared" si="8" ref="D45:D112">SUM(K45:N45)</f>
        <v>1031</v>
      </c>
      <c r="E45" s="158">
        <v>1031</v>
      </c>
      <c r="F45" s="158">
        <v>0</v>
      </c>
      <c r="G45" s="52">
        <v>0</v>
      </c>
      <c r="H45" s="52">
        <v>0</v>
      </c>
      <c r="I45" s="52">
        <v>0</v>
      </c>
      <c r="J45" s="52">
        <v>0</v>
      </c>
      <c r="K45" s="52">
        <v>358</v>
      </c>
      <c r="L45" s="52">
        <v>135</v>
      </c>
      <c r="M45" s="52">
        <v>143</v>
      </c>
      <c r="N45" s="52">
        <v>395</v>
      </c>
      <c r="O45" s="52">
        <v>0</v>
      </c>
      <c r="P45" s="52">
        <v>0</v>
      </c>
      <c r="Q45" s="52">
        <v>0</v>
      </c>
      <c r="R45" s="47">
        <f aca="true" t="shared" si="9" ref="R45:R112">SUM(S45:W45)</f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A45" s="52">
        <v>1031</v>
      </c>
      <c r="AB45" s="53">
        <v>0</v>
      </c>
      <c r="AC45" s="86">
        <f aca="true" t="shared" si="10" ref="AC45:AC112">SUM(D45:Y45)+SUM(Z45:AB45)</f>
        <v>4124</v>
      </c>
    </row>
    <row r="46" spans="1:29" ht="12.75">
      <c r="A46" s="35"/>
      <c r="B46" s="152" t="s">
        <v>34</v>
      </c>
      <c r="C46" s="153" t="s">
        <v>207</v>
      </c>
      <c r="D46" s="156">
        <f t="shared" si="8"/>
        <v>511</v>
      </c>
      <c r="E46" s="52">
        <v>511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64</v>
      </c>
      <c r="L46" s="52">
        <v>243</v>
      </c>
      <c r="M46" s="52">
        <v>15</v>
      </c>
      <c r="N46" s="52">
        <v>189</v>
      </c>
      <c r="O46" s="52">
        <v>0</v>
      </c>
      <c r="P46" s="52">
        <v>0</v>
      </c>
      <c r="Q46" s="52">
        <v>0</v>
      </c>
      <c r="R46" s="55">
        <f t="shared" si="9"/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511</v>
      </c>
      <c r="AB46" s="53">
        <v>0</v>
      </c>
      <c r="AC46" s="87">
        <f t="shared" si="10"/>
        <v>2044</v>
      </c>
    </row>
    <row r="47" spans="1:29" ht="12.75">
      <c r="A47" s="35"/>
      <c r="B47" s="152" t="s">
        <v>35</v>
      </c>
      <c r="C47" s="153" t="s">
        <v>208</v>
      </c>
      <c r="D47" s="156">
        <f t="shared" si="8"/>
        <v>1081</v>
      </c>
      <c r="E47" s="52">
        <v>1079</v>
      </c>
      <c r="F47" s="52">
        <v>2</v>
      </c>
      <c r="G47" s="52">
        <v>0</v>
      </c>
      <c r="H47" s="52">
        <v>0</v>
      </c>
      <c r="I47" s="52">
        <v>0</v>
      </c>
      <c r="J47" s="52">
        <v>0</v>
      </c>
      <c r="K47" s="52">
        <v>356</v>
      </c>
      <c r="L47" s="52">
        <v>310</v>
      </c>
      <c r="M47" s="52">
        <v>47</v>
      </c>
      <c r="N47" s="52">
        <v>368</v>
      </c>
      <c r="O47" s="52">
        <v>0</v>
      </c>
      <c r="P47" s="52">
        <v>0</v>
      </c>
      <c r="Q47" s="52">
        <v>0</v>
      </c>
      <c r="R47" s="55">
        <f t="shared" si="9"/>
        <v>0</v>
      </c>
      <c r="S47" s="52">
        <v>0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52">
        <v>1081</v>
      </c>
      <c r="AB47" s="53">
        <v>0</v>
      </c>
      <c r="AC47" s="87">
        <f t="shared" si="10"/>
        <v>4324</v>
      </c>
    </row>
    <row r="48" spans="1:29" ht="12.75">
      <c r="A48" s="35"/>
      <c r="B48" s="152" t="s">
        <v>36</v>
      </c>
      <c r="C48" s="153" t="s">
        <v>209</v>
      </c>
      <c r="D48" s="156">
        <f t="shared" si="8"/>
        <v>815</v>
      </c>
      <c r="E48" s="52">
        <v>813</v>
      </c>
      <c r="F48" s="52">
        <v>2</v>
      </c>
      <c r="G48" s="52">
        <v>0</v>
      </c>
      <c r="H48" s="52">
        <v>0</v>
      </c>
      <c r="I48" s="52">
        <v>0</v>
      </c>
      <c r="J48" s="52">
        <v>0</v>
      </c>
      <c r="K48" s="52">
        <v>174</v>
      </c>
      <c r="L48" s="52">
        <v>326</v>
      </c>
      <c r="M48" s="52">
        <v>27</v>
      </c>
      <c r="N48" s="52">
        <v>288</v>
      </c>
      <c r="O48" s="52">
        <v>0</v>
      </c>
      <c r="P48" s="52">
        <v>0</v>
      </c>
      <c r="Q48" s="52">
        <v>0</v>
      </c>
      <c r="R48" s="55">
        <f t="shared" si="9"/>
        <v>0</v>
      </c>
      <c r="S48" s="52">
        <v>0</v>
      </c>
      <c r="T48" s="52">
        <v>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815</v>
      </c>
      <c r="AB48" s="53">
        <v>0</v>
      </c>
      <c r="AC48" s="87">
        <f t="shared" si="10"/>
        <v>3260</v>
      </c>
    </row>
    <row r="49" spans="1:29" ht="12.75">
      <c r="A49" s="35"/>
      <c r="B49" s="152" t="s">
        <v>37</v>
      </c>
      <c r="C49" s="153" t="s">
        <v>210</v>
      </c>
      <c r="D49" s="156">
        <f t="shared" si="8"/>
        <v>5809</v>
      </c>
      <c r="E49" s="52">
        <v>5789</v>
      </c>
      <c r="F49" s="52">
        <v>20</v>
      </c>
      <c r="G49" s="52">
        <v>0</v>
      </c>
      <c r="H49" s="52">
        <v>0</v>
      </c>
      <c r="I49" s="52">
        <v>0</v>
      </c>
      <c r="J49" s="52">
        <v>0</v>
      </c>
      <c r="K49" s="52">
        <v>1728</v>
      </c>
      <c r="L49" s="52">
        <v>2353</v>
      </c>
      <c r="M49" s="52">
        <v>95</v>
      </c>
      <c r="N49" s="52">
        <v>1633</v>
      </c>
      <c r="O49" s="52">
        <v>0</v>
      </c>
      <c r="P49" s="52">
        <v>0</v>
      </c>
      <c r="Q49" s="52">
        <v>0</v>
      </c>
      <c r="R49" s="55">
        <f t="shared" si="9"/>
        <v>0</v>
      </c>
      <c r="S49" s="52">
        <v>0</v>
      </c>
      <c r="T49" s="52">
        <v>0</v>
      </c>
      <c r="U49" s="52">
        <v>0</v>
      </c>
      <c r="V49" s="52">
        <v>0</v>
      </c>
      <c r="W49" s="52">
        <v>0</v>
      </c>
      <c r="X49" s="52">
        <v>0</v>
      </c>
      <c r="Y49" s="52">
        <v>0</v>
      </c>
      <c r="Z49" s="52">
        <v>0</v>
      </c>
      <c r="AA49" s="52">
        <v>5809</v>
      </c>
      <c r="AB49" s="53">
        <v>0</v>
      </c>
      <c r="AC49" s="87">
        <f t="shared" si="10"/>
        <v>23236</v>
      </c>
    </row>
    <row r="50" spans="1:29" ht="12.75">
      <c r="A50" s="35"/>
      <c r="B50" s="152" t="s">
        <v>38</v>
      </c>
      <c r="C50" s="153" t="s">
        <v>211</v>
      </c>
      <c r="D50" s="156">
        <f t="shared" si="8"/>
        <v>1007</v>
      </c>
      <c r="E50" s="52">
        <v>1007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227</v>
      </c>
      <c r="L50" s="52">
        <v>428</v>
      </c>
      <c r="M50" s="52">
        <v>18</v>
      </c>
      <c r="N50" s="52">
        <v>334</v>
      </c>
      <c r="O50" s="52">
        <v>0</v>
      </c>
      <c r="P50" s="52">
        <v>0</v>
      </c>
      <c r="Q50" s="52">
        <v>0</v>
      </c>
      <c r="R50" s="55">
        <f t="shared" si="9"/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1007</v>
      </c>
      <c r="AB50" s="53">
        <v>0</v>
      </c>
      <c r="AC50" s="87">
        <f t="shared" si="10"/>
        <v>4028</v>
      </c>
    </row>
    <row r="51" spans="1:29" ht="12.75">
      <c r="A51" s="35"/>
      <c r="B51" s="152" t="s">
        <v>39</v>
      </c>
      <c r="C51" s="153" t="s">
        <v>212</v>
      </c>
      <c r="D51" s="156">
        <f t="shared" si="8"/>
        <v>330</v>
      </c>
      <c r="E51" s="52">
        <v>330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35</v>
      </c>
      <c r="L51" s="52">
        <v>187</v>
      </c>
      <c r="M51" s="52">
        <v>13</v>
      </c>
      <c r="N51" s="52">
        <v>95</v>
      </c>
      <c r="O51" s="52">
        <v>0</v>
      </c>
      <c r="P51" s="52">
        <v>0</v>
      </c>
      <c r="Q51" s="52">
        <v>0</v>
      </c>
      <c r="R51" s="55">
        <f t="shared" si="9"/>
        <v>0</v>
      </c>
      <c r="S51" s="52">
        <v>0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330</v>
      </c>
      <c r="AB51" s="53">
        <v>0</v>
      </c>
      <c r="AC51" s="87">
        <f t="shared" si="10"/>
        <v>1320</v>
      </c>
    </row>
    <row r="52" spans="1:29" ht="12.75">
      <c r="A52" s="35"/>
      <c r="B52" s="152" t="s">
        <v>40</v>
      </c>
      <c r="C52" s="153" t="s">
        <v>213</v>
      </c>
      <c r="D52" s="156">
        <f t="shared" si="8"/>
        <v>1419</v>
      </c>
      <c r="E52" s="52">
        <v>1419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369</v>
      </c>
      <c r="L52" s="52">
        <v>594</v>
      </c>
      <c r="M52" s="52">
        <v>35</v>
      </c>
      <c r="N52" s="52">
        <v>421</v>
      </c>
      <c r="O52" s="52">
        <v>0</v>
      </c>
      <c r="P52" s="52">
        <v>0</v>
      </c>
      <c r="Q52" s="52">
        <v>0</v>
      </c>
      <c r="R52" s="55">
        <f t="shared" si="9"/>
        <v>0</v>
      </c>
      <c r="S52" s="52">
        <v>0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2">
        <v>0</v>
      </c>
      <c r="Z52" s="52">
        <v>0</v>
      </c>
      <c r="AA52" s="52">
        <v>1419</v>
      </c>
      <c r="AB52" s="53">
        <v>0</v>
      </c>
      <c r="AC52" s="87">
        <f t="shared" si="10"/>
        <v>5676</v>
      </c>
    </row>
    <row r="53" spans="1:29" ht="12.75">
      <c r="A53" s="35"/>
      <c r="B53" s="152" t="s">
        <v>41</v>
      </c>
      <c r="C53" s="153" t="s">
        <v>214</v>
      </c>
      <c r="D53" s="156">
        <f t="shared" si="8"/>
        <v>494</v>
      </c>
      <c r="E53" s="52">
        <v>494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82</v>
      </c>
      <c r="L53" s="52">
        <v>214</v>
      </c>
      <c r="M53" s="52">
        <v>43</v>
      </c>
      <c r="N53" s="52">
        <v>155</v>
      </c>
      <c r="O53" s="52">
        <v>0</v>
      </c>
      <c r="P53" s="52">
        <v>0</v>
      </c>
      <c r="Q53" s="52">
        <v>0</v>
      </c>
      <c r="R53" s="55">
        <f t="shared" si="9"/>
        <v>0</v>
      </c>
      <c r="S53" s="52">
        <v>0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2">
        <v>0</v>
      </c>
      <c r="Z53" s="52">
        <v>0</v>
      </c>
      <c r="AA53" s="52">
        <v>494</v>
      </c>
      <c r="AB53" s="53">
        <v>0</v>
      </c>
      <c r="AC53" s="87">
        <f t="shared" si="10"/>
        <v>1976</v>
      </c>
    </row>
    <row r="54" spans="1:29" ht="12.75">
      <c r="A54" s="35"/>
      <c r="B54" s="152" t="s">
        <v>42</v>
      </c>
      <c r="C54" s="153" t="s">
        <v>215</v>
      </c>
      <c r="D54" s="156">
        <f t="shared" si="8"/>
        <v>6740</v>
      </c>
      <c r="E54" s="52">
        <v>6740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1544</v>
      </c>
      <c r="L54" s="52">
        <v>2782</v>
      </c>
      <c r="M54" s="52">
        <v>238</v>
      </c>
      <c r="N54" s="52">
        <v>2176</v>
      </c>
      <c r="O54" s="52">
        <v>0</v>
      </c>
      <c r="P54" s="52">
        <v>0</v>
      </c>
      <c r="Q54" s="52">
        <v>0</v>
      </c>
      <c r="R54" s="55">
        <f t="shared" si="9"/>
        <v>0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2">
        <v>0</v>
      </c>
      <c r="Z54" s="52">
        <v>0</v>
      </c>
      <c r="AA54" s="52">
        <v>6740</v>
      </c>
      <c r="AB54" s="53">
        <v>0</v>
      </c>
      <c r="AC54" s="87">
        <f t="shared" si="10"/>
        <v>26960</v>
      </c>
    </row>
    <row r="55" spans="1:29" ht="12.75">
      <c r="A55" s="35"/>
      <c r="B55" s="152" t="s">
        <v>43</v>
      </c>
      <c r="C55" s="153" t="s">
        <v>216</v>
      </c>
      <c r="D55" s="156">
        <f t="shared" si="8"/>
        <v>1024</v>
      </c>
      <c r="E55" s="52">
        <v>1024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285</v>
      </c>
      <c r="L55" s="52">
        <v>526</v>
      </c>
      <c r="M55" s="52">
        <v>43</v>
      </c>
      <c r="N55" s="52">
        <v>170</v>
      </c>
      <c r="O55" s="52">
        <v>0</v>
      </c>
      <c r="P55" s="52">
        <v>0</v>
      </c>
      <c r="Q55" s="52">
        <v>0</v>
      </c>
      <c r="R55" s="55">
        <f t="shared" si="9"/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2">
        <v>0</v>
      </c>
      <c r="AA55" s="52">
        <v>1024</v>
      </c>
      <c r="AB55" s="53">
        <v>0</v>
      </c>
      <c r="AC55" s="87">
        <f t="shared" si="10"/>
        <v>4096</v>
      </c>
    </row>
    <row r="56" spans="1:29" ht="12.75">
      <c r="A56" s="35"/>
      <c r="B56" s="152" t="s">
        <v>44</v>
      </c>
      <c r="C56" s="153" t="s">
        <v>217</v>
      </c>
      <c r="D56" s="156">
        <f t="shared" si="8"/>
        <v>245</v>
      </c>
      <c r="E56" s="52">
        <v>245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15</v>
      </c>
      <c r="L56" s="52">
        <v>164</v>
      </c>
      <c r="M56" s="52">
        <v>8</v>
      </c>
      <c r="N56" s="52">
        <v>58</v>
      </c>
      <c r="O56" s="52">
        <v>0</v>
      </c>
      <c r="P56" s="52">
        <v>0</v>
      </c>
      <c r="Q56" s="52">
        <v>0</v>
      </c>
      <c r="R56" s="55">
        <f t="shared" si="9"/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245</v>
      </c>
      <c r="AB56" s="53">
        <v>0</v>
      </c>
      <c r="AC56" s="87">
        <f t="shared" si="10"/>
        <v>980</v>
      </c>
    </row>
    <row r="57" spans="1:29" ht="12.75">
      <c r="A57" s="35"/>
      <c r="B57" s="152" t="s">
        <v>45</v>
      </c>
      <c r="C57" s="153" t="s">
        <v>218</v>
      </c>
      <c r="D57" s="156">
        <f t="shared" si="8"/>
        <v>2291</v>
      </c>
      <c r="E57" s="52">
        <v>2291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675</v>
      </c>
      <c r="L57" s="52">
        <v>873</v>
      </c>
      <c r="M57" s="52">
        <v>100</v>
      </c>
      <c r="N57" s="52">
        <v>643</v>
      </c>
      <c r="O57" s="52">
        <v>0</v>
      </c>
      <c r="P57" s="52">
        <v>0</v>
      </c>
      <c r="Q57" s="52">
        <v>0</v>
      </c>
      <c r="R57" s="55">
        <f t="shared" si="9"/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52">
        <v>2291</v>
      </c>
      <c r="AB57" s="53">
        <v>0</v>
      </c>
      <c r="AC57" s="87">
        <f t="shared" si="10"/>
        <v>9164</v>
      </c>
    </row>
    <row r="58" spans="1:29" ht="12.75">
      <c r="A58" s="35"/>
      <c r="B58" s="152" t="s">
        <v>46</v>
      </c>
      <c r="C58" s="153" t="s">
        <v>219</v>
      </c>
      <c r="D58" s="156">
        <f t="shared" si="8"/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55">
        <f t="shared" si="9"/>
        <v>0</v>
      </c>
      <c r="S58" s="52">
        <v>0</v>
      </c>
      <c r="T58" s="52">
        <v>0</v>
      </c>
      <c r="U58" s="52">
        <v>0</v>
      </c>
      <c r="V58" s="52">
        <v>0</v>
      </c>
      <c r="W58" s="52">
        <v>0</v>
      </c>
      <c r="X58" s="52">
        <v>0</v>
      </c>
      <c r="Y58" s="52">
        <v>0</v>
      </c>
      <c r="Z58" s="52">
        <v>0</v>
      </c>
      <c r="AA58" s="52">
        <v>0</v>
      </c>
      <c r="AB58" s="53">
        <v>0</v>
      </c>
      <c r="AC58" s="87">
        <f t="shared" si="10"/>
        <v>0</v>
      </c>
    </row>
    <row r="59" spans="1:29" ht="12.75">
      <c r="A59" s="35"/>
      <c r="B59" s="152" t="s">
        <v>47</v>
      </c>
      <c r="C59" s="153" t="s">
        <v>220</v>
      </c>
      <c r="D59" s="156">
        <f t="shared" si="8"/>
        <v>691</v>
      </c>
      <c r="E59" s="52">
        <v>691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193</v>
      </c>
      <c r="L59" s="52">
        <v>291</v>
      </c>
      <c r="M59" s="52">
        <v>18</v>
      </c>
      <c r="N59" s="52">
        <v>189</v>
      </c>
      <c r="O59" s="52">
        <v>0</v>
      </c>
      <c r="P59" s="52">
        <v>0</v>
      </c>
      <c r="Q59" s="52">
        <v>0</v>
      </c>
      <c r="R59" s="55">
        <f t="shared" si="9"/>
        <v>0</v>
      </c>
      <c r="S59" s="52">
        <v>0</v>
      </c>
      <c r="T59" s="52">
        <v>0</v>
      </c>
      <c r="U59" s="52">
        <v>0</v>
      </c>
      <c r="V59" s="52">
        <v>0</v>
      </c>
      <c r="W59" s="52">
        <v>0</v>
      </c>
      <c r="X59" s="52">
        <v>0</v>
      </c>
      <c r="Y59" s="52">
        <v>0</v>
      </c>
      <c r="Z59" s="52">
        <v>0</v>
      </c>
      <c r="AA59" s="52">
        <v>691</v>
      </c>
      <c r="AB59" s="53">
        <v>0</v>
      </c>
      <c r="AC59" s="87">
        <f t="shared" si="10"/>
        <v>2764</v>
      </c>
    </row>
    <row r="60" spans="1:29" ht="12.75">
      <c r="A60" s="35"/>
      <c r="B60" s="152" t="s">
        <v>48</v>
      </c>
      <c r="C60" s="153" t="s">
        <v>221</v>
      </c>
      <c r="D60" s="156">
        <f t="shared" si="8"/>
        <v>1194</v>
      </c>
      <c r="E60" s="52">
        <v>1194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353</v>
      </c>
      <c r="L60" s="52">
        <v>507</v>
      </c>
      <c r="M60" s="52">
        <v>25</v>
      </c>
      <c r="N60" s="52">
        <v>309</v>
      </c>
      <c r="O60" s="52">
        <v>0</v>
      </c>
      <c r="P60" s="52">
        <v>0</v>
      </c>
      <c r="Q60" s="52">
        <v>0</v>
      </c>
      <c r="R60" s="55">
        <f t="shared" si="9"/>
        <v>0</v>
      </c>
      <c r="S60" s="52">
        <v>0</v>
      </c>
      <c r="T60" s="52">
        <v>0</v>
      </c>
      <c r="U60" s="52">
        <v>0</v>
      </c>
      <c r="V60" s="52">
        <v>0</v>
      </c>
      <c r="W60" s="52">
        <v>0</v>
      </c>
      <c r="X60" s="52">
        <v>0</v>
      </c>
      <c r="Y60" s="52">
        <v>0</v>
      </c>
      <c r="Z60" s="52">
        <v>0</v>
      </c>
      <c r="AA60" s="52">
        <v>1194</v>
      </c>
      <c r="AB60" s="53">
        <v>0</v>
      </c>
      <c r="AC60" s="87">
        <f t="shared" si="10"/>
        <v>4776</v>
      </c>
    </row>
    <row r="61" spans="1:29" ht="12.75">
      <c r="A61" s="35"/>
      <c r="B61" s="152" t="s">
        <v>49</v>
      </c>
      <c r="C61" s="153" t="s">
        <v>222</v>
      </c>
      <c r="D61" s="156">
        <f t="shared" si="8"/>
        <v>1031</v>
      </c>
      <c r="E61" s="52">
        <v>1031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297</v>
      </c>
      <c r="L61" s="52">
        <v>421</v>
      </c>
      <c r="M61" s="52">
        <v>24</v>
      </c>
      <c r="N61" s="52">
        <v>289</v>
      </c>
      <c r="O61" s="52">
        <v>0</v>
      </c>
      <c r="P61" s="52">
        <v>0</v>
      </c>
      <c r="Q61" s="52">
        <v>0</v>
      </c>
      <c r="R61" s="55">
        <f t="shared" si="9"/>
        <v>0</v>
      </c>
      <c r="S61" s="52">
        <v>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2">
        <v>0</v>
      </c>
      <c r="Z61" s="52">
        <v>0</v>
      </c>
      <c r="AA61" s="52">
        <v>1031</v>
      </c>
      <c r="AB61" s="53">
        <v>0</v>
      </c>
      <c r="AC61" s="87">
        <f t="shared" si="10"/>
        <v>4124</v>
      </c>
    </row>
    <row r="62" spans="1:29" ht="12.75">
      <c r="A62" s="35"/>
      <c r="B62" s="152" t="s">
        <v>50</v>
      </c>
      <c r="C62" s="153" t="s">
        <v>223</v>
      </c>
      <c r="D62" s="156">
        <f t="shared" si="8"/>
        <v>246</v>
      </c>
      <c r="E62" s="52">
        <v>246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54</v>
      </c>
      <c r="L62" s="52">
        <v>71</v>
      </c>
      <c r="M62" s="52">
        <v>10</v>
      </c>
      <c r="N62" s="52">
        <v>111</v>
      </c>
      <c r="O62" s="52">
        <v>0</v>
      </c>
      <c r="P62" s="52">
        <v>0</v>
      </c>
      <c r="Q62" s="52">
        <v>0</v>
      </c>
      <c r="R62" s="55">
        <f t="shared" si="9"/>
        <v>0</v>
      </c>
      <c r="S62" s="52">
        <v>0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2">
        <v>0</v>
      </c>
      <c r="Z62" s="52">
        <v>0</v>
      </c>
      <c r="AA62" s="52">
        <v>246</v>
      </c>
      <c r="AB62" s="53">
        <v>0</v>
      </c>
      <c r="AC62" s="87">
        <f t="shared" si="10"/>
        <v>984</v>
      </c>
    </row>
    <row r="63" spans="1:29" ht="12.75">
      <c r="A63" s="35"/>
      <c r="B63" s="152" t="s">
        <v>51</v>
      </c>
      <c r="C63" s="153" t="s">
        <v>224</v>
      </c>
      <c r="D63" s="156">
        <f t="shared" si="8"/>
        <v>4150</v>
      </c>
      <c r="E63" s="52">
        <v>4114</v>
      </c>
      <c r="F63" s="52">
        <v>36</v>
      </c>
      <c r="G63" s="52">
        <v>0</v>
      </c>
      <c r="H63" s="52">
        <v>0</v>
      </c>
      <c r="I63" s="52">
        <v>0</v>
      </c>
      <c r="J63" s="52">
        <v>0</v>
      </c>
      <c r="K63" s="52">
        <v>1222</v>
      </c>
      <c r="L63" s="52">
        <v>1373</v>
      </c>
      <c r="M63" s="52">
        <v>215</v>
      </c>
      <c r="N63" s="52">
        <v>1340</v>
      </c>
      <c r="O63" s="52">
        <v>0</v>
      </c>
      <c r="P63" s="52">
        <v>0</v>
      </c>
      <c r="Q63" s="52">
        <v>0</v>
      </c>
      <c r="R63" s="55">
        <f t="shared" si="9"/>
        <v>0</v>
      </c>
      <c r="S63" s="52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52">
        <v>0</v>
      </c>
      <c r="AA63" s="52">
        <v>4150</v>
      </c>
      <c r="AB63" s="53">
        <v>0</v>
      </c>
      <c r="AC63" s="87">
        <f t="shared" si="10"/>
        <v>16600</v>
      </c>
    </row>
    <row r="64" spans="1:29" ht="12.75">
      <c r="A64" s="35"/>
      <c r="B64" s="152" t="s">
        <v>52</v>
      </c>
      <c r="C64" s="153" t="s">
        <v>225</v>
      </c>
      <c r="D64" s="156">
        <f t="shared" si="8"/>
        <v>435</v>
      </c>
      <c r="E64" s="52">
        <v>435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45</v>
      </c>
      <c r="L64" s="52">
        <v>209</v>
      </c>
      <c r="M64" s="52">
        <v>5</v>
      </c>
      <c r="N64" s="52">
        <v>176</v>
      </c>
      <c r="O64" s="52">
        <v>0</v>
      </c>
      <c r="P64" s="52">
        <v>0</v>
      </c>
      <c r="Q64" s="52">
        <v>0</v>
      </c>
      <c r="R64" s="55">
        <f t="shared" si="9"/>
        <v>0</v>
      </c>
      <c r="S64" s="52">
        <v>0</v>
      </c>
      <c r="T64" s="52">
        <v>0</v>
      </c>
      <c r="U64" s="52">
        <v>0</v>
      </c>
      <c r="V64" s="52">
        <v>0</v>
      </c>
      <c r="W64" s="52">
        <v>0</v>
      </c>
      <c r="X64" s="52">
        <v>0</v>
      </c>
      <c r="Y64" s="52">
        <v>0</v>
      </c>
      <c r="Z64" s="52">
        <v>0</v>
      </c>
      <c r="AA64" s="52">
        <v>435</v>
      </c>
      <c r="AB64" s="53">
        <v>0</v>
      </c>
      <c r="AC64" s="87">
        <f t="shared" si="10"/>
        <v>1740</v>
      </c>
    </row>
    <row r="65" spans="1:29" ht="12.75">
      <c r="A65" s="35"/>
      <c r="B65" s="152" t="s">
        <v>53</v>
      </c>
      <c r="C65" s="153" t="s">
        <v>226</v>
      </c>
      <c r="D65" s="156">
        <f aca="true" t="shared" si="11" ref="D65:D88">SUM(K65:N65)</f>
        <v>1231</v>
      </c>
      <c r="E65" s="52">
        <v>1229</v>
      </c>
      <c r="F65" s="52">
        <v>2</v>
      </c>
      <c r="G65" s="52">
        <v>0</v>
      </c>
      <c r="H65" s="52">
        <v>0</v>
      </c>
      <c r="I65" s="52">
        <v>0</v>
      </c>
      <c r="J65" s="52">
        <v>0</v>
      </c>
      <c r="K65" s="52">
        <v>277</v>
      </c>
      <c r="L65" s="52">
        <v>523</v>
      </c>
      <c r="M65" s="52">
        <v>43</v>
      </c>
      <c r="N65" s="52">
        <v>388</v>
      </c>
      <c r="O65" s="52">
        <v>0</v>
      </c>
      <c r="P65" s="52">
        <v>0</v>
      </c>
      <c r="Q65" s="52">
        <v>0</v>
      </c>
      <c r="R65" s="88">
        <f aca="true" t="shared" si="12" ref="R65:R88">SUM(S65:W65)</f>
        <v>0</v>
      </c>
      <c r="S65" s="52">
        <v>0</v>
      </c>
      <c r="T65" s="52">
        <v>0</v>
      </c>
      <c r="U65" s="52">
        <v>0</v>
      </c>
      <c r="V65" s="52">
        <v>0</v>
      </c>
      <c r="W65" s="52">
        <v>0</v>
      </c>
      <c r="X65" s="52">
        <v>0</v>
      </c>
      <c r="Y65" s="52">
        <v>0</v>
      </c>
      <c r="Z65" s="52">
        <v>0</v>
      </c>
      <c r="AA65" s="52">
        <v>1231</v>
      </c>
      <c r="AB65" s="53">
        <v>0</v>
      </c>
      <c r="AC65" s="86">
        <f aca="true" t="shared" si="13" ref="AC65:AC88">SUM(D65:Y65)+SUM(Z65:AB65)</f>
        <v>4924</v>
      </c>
    </row>
    <row r="66" spans="1:29" ht="12.75">
      <c r="A66" s="35"/>
      <c r="B66" s="89" t="s">
        <v>54</v>
      </c>
      <c r="C66" s="150" t="s">
        <v>227</v>
      </c>
      <c r="D66" s="90">
        <f t="shared" si="11"/>
        <v>5922</v>
      </c>
      <c r="E66" s="85">
        <v>5852</v>
      </c>
      <c r="F66" s="52">
        <v>70</v>
      </c>
      <c r="G66" s="52">
        <v>0</v>
      </c>
      <c r="H66" s="52">
        <v>0</v>
      </c>
      <c r="I66" s="52">
        <v>0</v>
      </c>
      <c r="J66" s="52">
        <v>0</v>
      </c>
      <c r="K66" s="52">
        <v>1773</v>
      </c>
      <c r="L66" s="52">
        <v>2377</v>
      </c>
      <c r="M66" s="52">
        <v>200</v>
      </c>
      <c r="N66" s="52">
        <v>1572</v>
      </c>
      <c r="O66" s="52">
        <v>0</v>
      </c>
      <c r="P66" s="52">
        <v>0</v>
      </c>
      <c r="Q66" s="52">
        <v>0</v>
      </c>
      <c r="R66" s="88">
        <f t="shared" si="12"/>
        <v>0</v>
      </c>
      <c r="S66" s="52">
        <v>0</v>
      </c>
      <c r="T66" s="52">
        <v>0</v>
      </c>
      <c r="U66" s="52">
        <v>0</v>
      </c>
      <c r="V66" s="52">
        <v>0</v>
      </c>
      <c r="W66" s="52">
        <v>0</v>
      </c>
      <c r="X66" s="52">
        <v>0</v>
      </c>
      <c r="Y66" s="52">
        <v>0</v>
      </c>
      <c r="Z66" s="52">
        <v>0</v>
      </c>
      <c r="AA66" s="52">
        <v>5922</v>
      </c>
      <c r="AB66" s="53">
        <v>0</v>
      </c>
      <c r="AC66" s="86">
        <f t="shared" si="13"/>
        <v>23688</v>
      </c>
    </row>
    <row r="67" spans="2:29" ht="12.75">
      <c r="B67" s="89" t="s">
        <v>55</v>
      </c>
      <c r="C67" s="150" t="s">
        <v>228</v>
      </c>
      <c r="D67" s="90">
        <f t="shared" si="11"/>
        <v>482</v>
      </c>
      <c r="E67" s="85">
        <v>482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109</v>
      </c>
      <c r="L67" s="52">
        <v>113</v>
      </c>
      <c r="M67" s="52">
        <v>20</v>
      </c>
      <c r="N67" s="52">
        <v>240</v>
      </c>
      <c r="O67" s="52">
        <v>0</v>
      </c>
      <c r="P67" s="52">
        <v>0</v>
      </c>
      <c r="Q67" s="52">
        <v>0</v>
      </c>
      <c r="R67" s="88">
        <f t="shared" si="12"/>
        <v>0</v>
      </c>
      <c r="S67" s="52">
        <v>0</v>
      </c>
      <c r="T67" s="52">
        <v>0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2">
        <v>0</v>
      </c>
      <c r="AA67" s="52">
        <v>482</v>
      </c>
      <c r="AB67" s="53">
        <v>0</v>
      </c>
      <c r="AC67" s="86">
        <f t="shared" si="13"/>
        <v>1928</v>
      </c>
    </row>
    <row r="68" spans="2:29" ht="12.75">
      <c r="B68" s="89" t="s">
        <v>56</v>
      </c>
      <c r="C68" s="150" t="s">
        <v>229</v>
      </c>
      <c r="D68" s="90">
        <f t="shared" si="11"/>
        <v>592</v>
      </c>
      <c r="E68" s="85">
        <v>592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136</v>
      </c>
      <c r="L68" s="52">
        <v>235</v>
      </c>
      <c r="M68" s="52">
        <v>16</v>
      </c>
      <c r="N68" s="52">
        <v>205</v>
      </c>
      <c r="O68" s="52">
        <v>0</v>
      </c>
      <c r="P68" s="52">
        <v>0</v>
      </c>
      <c r="Q68" s="52">
        <v>0</v>
      </c>
      <c r="R68" s="88">
        <f t="shared" si="12"/>
        <v>0</v>
      </c>
      <c r="S68" s="52">
        <v>0</v>
      </c>
      <c r="T68" s="52">
        <v>0</v>
      </c>
      <c r="U68" s="52">
        <v>0</v>
      </c>
      <c r="V68" s="52">
        <v>0</v>
      </c>
      <c r="W68" s="52">
        <v>0</v>
      </c>
      <c r="X68" s="52">
        <v>0</v>
      </c>
      <c r="Y68" s="52">
        <v>0</v>
      </c>
      <c r="Z68" s="52">
        <v>0</v>
      </c>
      <c r="AA68" s="52">
        <v>592</v>
      </c>
      <c r="AB68" s="53">
        <v>0</v>
      </c>
      <c r="AC68" s="86">
        <f t="shared" si="13"/>
        <v>2368</v>
      </c>
    </row>
    <row r="69" spans="2:29" ht="12.75">
      <c r="B69" s="89" t="s">
        <v>57</v>
      </c>
      <c r="C69" s="150" t="s">
        <v>230</v>
      </c>
      <c r="D69" s="90">
        <f t="shared" si="11"/>
        <v>441</v>
      </c>
      <c r="E69" s="85">
        <v>441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58</v>
      </c>
      <c r="L69" s="52">
        <v>133</v>
      </c>
      <c r="M69" s="52">
        <v>22</v>
      </c>
      <c r="N69" s="52">
        <v>228</v>
      </c>
      <c r="O69" s="52">
        <v>0</v>
      </c>
      <c r="P69" s="52">
        <v>0</v>
      </c>
      <c r="Q69" s="52">
        <v>0</v>
      </c>
      <c r="R69" s="88">
        <f t="shared" si="12"/>
        <v>0</v>
      </c>
      <c r="S69" s="52">
        <v>0</v>
      </c>
      <c r="T69" s="52">
        <v>0</v>
      </c>
      <c r="U69" s="52">
        <v>0</v>
      </c>
      <c r="V69" s="52">
        <v>0</v>
      </c>
      <c r="W69" s="52">
        <v>0</v>
      </c>
      <c r="X69" s="52">
        <v>0</v>
      </c>
      <c r="Y69" s="52">
        <v>0</v>
      </c>
      <c r="Z69" s="52">
        <v>0</v>
      </c>
      <c r="AA69" s="52">
        <v>441</v>
      </c>
      <c r="AB69" s="53">
        <v>0</v>
      </c>
      <c r="AC69" s="86">
        <f t="shared" si="13"/>
        <v>1764</v>
      </c>
    </row>
    <row r="70" spans="2:29" ht="12.75">
      <c r="B70" s="89" t="s">
        <v>58</v>
      </c>
      <c r="C70" s="150" t="s">
        <v>231</v>
      </c>
      <c r="D70" s="90">
        <f t="shared" si="11"/>
        <v>1225</v>
      </c>
      <c r="E70" s="85">
        <v>1225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244</v>
      </c>
      <c r="L70" s="52">
        <v>497</v>
      </c>
      <c r="M70" s="52">
        <v>109</v>
      </c>
      <c r="N70" s="52">
        <v>375</v>
      </c>
      <c r="O70" s="52">
        <v>0</v>
      </c>
      <c r="P70" s="52">
        <v>0</v>
      </c>
      <c r="Q70" s="52">
        <v>0</v>
      </c>
      <c r="R70" s="88">
        <f t="shared" si="12"/>
        <v>0</v>
      </c>
      <c r="S70" s="52">
        <v>0</v>
      </c>
      <c r="T70" s="52">
        <v>0</v>
      </c>
      <c r="U70" s="52">
        <v>0</v>
      </c>
      <c r="V70" s="52">
        <v>0</v>
      </c>
      <c r="W70" s="52">
        <v>0</v>
      </c>
      <c r="X70" s="52">
        <v>0</v>
      </c>
      <c r="Y70" s="52">
        <v>0</v>
      </c>
      <c r="Z70" s="52">
        <v>0</v>
      </c>
      <c r="AA70" s="52">
        <v>1225</v>
      </c>
      <c r="AB70" s="53">
        <v>0</v>
      </c>
      <c r="AC70" s="86">
        <f t="shared" si="13"/>
        <v>4900</v>
      </c>
    </row>
    <row r="71" spans="2:29" ht="12.75">
      <c r="B71" s="89" t="s">
        <v>59</v>
      </c>
      <c r="C71" s="150" t="s">
        <v>232</v>
      </c>
      <c r="D71" s="90">
        <f t="shared" si="11"/>
        <v>2205</v>
      </c>
      <c r="E71" s="85">
        <v>2205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522</v>
      </c>
      <c r="L71" s="52">
        <v>921</v>
      </c>
      <c r="M71" s="52">
        <v>97</v>
      </c>
      <c r="N71" s="52">
        <v>665</v>
      </c>
      <c r="O71" s="52">
        <v>0</v>
      </c>
      <c r="P71" s="52">
        <v>0</v>
      </c>
      <c r="Q71" s="52">
        <v>0</v>
      </c>
      <c r="R71" s="88">
        <f t="shared" si="12"/>
        <v>0</v>
      </c>
      <c r="S71" s="52">
        <v>0</v>
      </c>
      <c r="T71" s="52">
        <v>0</v>
      </c>
      <c r="U71" s="52">
        <v>0</v>
      </c>
      <c r="V71" s="52">
        <v>0</v>
      </c>
      <c r="W71" s="52">
        <v>0</v>
      </c>
      <c r="X71" s="52">
        <v>0</v>
      </c>
      <c r="Y71" s="52">
        <v>0</v>
      </c>
      <c r="Z71" s="52">
        <v>0</v>
      </c>
      <c r="AA71" s="52">
        <v>2205</v>
      </c>
      <c r="AB71" s="53">
        <v>0</v>
      </c>
      <c r="AC71" s="86">
        <f t="shared" si="13"/>
        <v>8820</v>
      </c>
    </row>
    <row r="72" spans="2:29" ht="12.75">
      <c r="B72" s="89" t="s">
        <v>60</v>
      </c>
      <c r="C72" s="150" t="s">
        <v>233</v>
      </c>
      <c r="D72" s="90">
        <f t="shared" si="11"/>
        <v>2575</v>
      </c>
      <c r="E72" s="85">
        <v>2575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567</v>
      </c>
      <c r="L72" s="52">
        <v>840</v>
      </c>
      <c r="M72" s="52">
        <v>146</v>
      </c>
      <c r="N72" s="52">
        <v>1022</v>
      </c>
      <c r="O72" s="52">
        <v>0</v>
      </c>
      <c r="P72" s="52">
        <v>0</v>
      </c>
      <c r="Q72" s="52">
        <v>0</v>
      </c>
      <c r="R72" s="88">
        <f t="shared" si="12"/>
        <v>0</v>
      </c>
      <c r="S72" s="52">
        <v>0</v>
      </c>
      <c r="T72" s="52">
        <v>0</v>
      </c>
      <c r="U72" s="52">
        <v>0</v>
      </c>
      <c r="V72" s="52">
        <v>0</v>
      </c>
      <c r="W72" s="52">
        <v>0</v>
      </c>
      <c r="X72" s="52">
        <v>0</v>
      </c>
      <c r="Y72" s="52">
        <v>0</v>
      </c>
      <c r="Z72" s="52">
        <v>0</v>
      </c>
      <c r="AA72" s="52">
        <v>2575</v>
      </c>
      <c r="AB72" s="53">
        <v>0</v>
      </c>
      <c r="AC72" s="86">
        <f t="shared" si="13"/>
        <v>10300</v>
      </c>
    </row>
    <row r="73" spans="2:29" ht="12.75">
      <c r="B73" s="89" t="s">
        <v>61</v>
      </c>
      <c r="C73" s="150" t="s">
        <v>234</v>
      </c>
      <c r="D73" s="90">
        <f t="shared" si="11"/>
        <v>1387</v>
      </c>
      <c r="E73" s="85">
        <v>1385</v>
      </c>
      <c r="F73" s="52">
        <v>2</v>
      </c>
      <c r="G73" s="52">
        <v>0</v>
      </c>
      <c r="H73" s="52">
        <v>0</v>
      </c>
      <c r="I73" s="52">
        <v>0</v>
      </c>
      <c r="J73" s="52">
        <v>0</v>
      </c>
      <c r="K73" s="52">
        <v>410</v>
      </c>
      <c r="L73" s="52">
        <v>540</v>
      </c>
      <c r="M73" s="52">
        <v>51</v>
      </c>
      <c r="N73" s="52">
        <v>386</v>
      </c>
      <c r="O73" s="52">
        <v>0</v>
      </c>
      <c r="P73" s="52">
        <v>0</v>
      </c>
      <c r="Q73" s="52">
        <v>0</v>
      </c>
      <c r="R73" s="88">
        <f t="shared" si="12"/>
        <v>0</v>
      </c>
      <c r="S73" s="52">
        <v>0</v>
      </c>
      <c r="T73" s="52">
        <v>0</v>
      </c>
      <c r="U73" s="52">
        <v>0</v>
      </c>
      <c r="V73" s="52">
        <v>0</v>
      </c>
      <c r="W73" s="52">
        <v>0</v>
      </c>
      <c r="X73" s="52">
        <v>0</v>
      </c>
      <c r="Y73" s="52">
        <v>0</v>
      </c>
      <c r="Z73" s="52">
        <v>0</v>
      </c>
      <c r="AA73" s="52">
        <v>1387</v>
      </c>
      <c r="AB73" s="53">
        <v>0</v>
      </c>
      <c r="AC73" s="86">
        <f t="shared" si="13"/>
        <v>5548</v>
      </c>
    </row>
    <row r="74" spans="2:29" ht="12.75">
      <c r="B74" s="89" t="s">
        <v>97</v>
      </c>
      <c r="C74" s="150" t="s">
        <v>235</v>
      </c>
      <c r="D74" s="90">
        <f t="shared" si="11"/>
        <v>513</v>
      </c>
      <c r="E74" s="85">
        <v>477</v>
      </c>
      <c r="F74" s="52">
        <v>36</v>
      </c>
      <c r="G74" s="52">
        <v>0</v>
      </c>
      <c r="H74" s="52">
        <v>0</v>
      </c>
      <c r="I74" s="52">
        <v>0</v>
      </c>
      <c r="J74" s="52">
        <v>0</v>
      </c>
      <c r="K74" s="52">
        <v>118</v>
      </c>
      <c r="L74" s="52">
        <v>142</v>
      </c>
      <c r="M74" s="52">
        <v>83</v>
      </c>
      <c r="N74" s="52">
        <v>170</v>
      </c>
      <c r="O74" s="52">
        <v>0</v>
      </c>
      <c r="P74" s="52">
        <v>0</v>
      </c>
      <c r="Q74" s="52">
        <v>0</v>
      </c>
      <c r="R74" s="88">
        <f t="shared" si="12"/>
        <v>0</v>
      </c>
      <c r="S74" s="52">
        <v>0</v>
      </c>
      <c r="T74" s="52">
        <v>0</v>
      </c>
      <c r="U74" s="52">
        <v>0</v>
      </c>
      <c r="V74" s="52">
        <v>0</v>
      </c>
      <c r="W74" s="52">
        <v>0</v>
      </c>
      <c r="X74" s="52">
        <v>0</v>
      </c>
      <c r="Y74" s="52">
        <v>0</v>
      </c>
      <c r="Z74" s="52">
        <v>0</v>
      </c>
      <c r="AA74" s="52">
        <v>513</v>
      </c>
      <c r="AB74" s="53">
        <v>0</v>
      </c>
      <c r="AC74" s="86">
        <f t="shared" si="13"/>
        <v>2052</v>
      </c>
    </row>
    <row r="75" spans="2:29" ht="12.75">
      <c r="B75" s="89" t="s">
        <v>98</v>
      </c>
      <c r="C75" s="150" t="s">
        <v>236</v>
      </c>
      <c r="D75" s="90">
        <f t="shared" si="11"/>
        <v>855</v>
      </c>
      <c r="E75" s="85">
        <v>855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215</v>
      </c>
      <c r="L75" s="52">
        <v>321</v>
      </c>
      <c r="M75" s="52">
        <v>23</v>
      </c>
      <c r="N75" s="52">
        <v>296</v>
      </c>
      <c r="O75" s="52">
        <v>0</v>
      </c>
      <c r="P75" s="52">
        <v>0</v>
      </c>
      <c r="Q75" s="52">
        <v>0</v>
      </c>
      <c r="R75" s="88">
        <f t="shared" si="12"/>
        <v>0</v>
      </c>
      <c r="S75" s="52">
        <v>0</v>
      </c>
      <c r="T75" s="52">
        <v>0</v>
      </c>
      <c r="U75" s="52">
        <v>0</v>
      </c>
      <c r="V75" s="52">
        <v>0</v>
      </c>
      <c r="W75" s="52">
        <v>0</v>
      </c>
      <c r="X75" s="52">
        <v>0</v>
      </c>
      <c r="Y75" s="52">
        <v>0</v>
      </c>
      <c r="Z75" s="52">
        <v>0</v>
      </c>
      <c r="AA75" s="52">
        <v>855</v>
      </c>
      <c r="AB75" s="53">
        <v>0</v>
      </c>
      <c r="AC75" s="86">
        <f t="shared" si="13"/>
        <v>3420</v>
      </c>
    </row>
    <row r="76" spans="2:29" ht="12.75">
      <c r="B76" s="89" t="s">
        <v>99</v>
      </c>
      <c r="C76" s="150" t="s">
        <v>237</v>
      </c>
      <c r="D76" s="90">
        <f t="shared" si="11"/>
        <v>849</v>
      </c>
      <c r="E76" s="85">
        <v>849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145</v>
      </c>
      <c r="L76" s="52">
        <v>372</v>
      </c>
      <c r="M76" s="52">
        <v>19</v>
      </c>
      <c r="N76" s="52">
        <v>313</v>
      </c>
      <c r="O76" s="52">
        <v>0</v>
      </c>
      <c r="P76" s="52">
        <v>0</v>
      </c>
      <c r="Q76" s="52">
        <v>0</v>
      </c>
      <c r="R76" s="88">
        <f t="shared" si="12"/>
        <v>0</v>
      </c>
      <c r="S76" s="52">
        <v>0</v>
      </c>
      <c r="T76" s="52">
        <v>0</v>
      </c>
      <c r="U76" s="52">
        <v>0</v>
      </c>
      <c r="V76" s="52">
        <v>0</v>
      </c>
      <c r="W76" s="52">
        <v>0</v>
      </c>
      <c r="X76" s="52">
        <v>0</v>
      </c>
      <c r="Y76" s="52">
        <v>0</v>
      </c>
      <c r="Z76" s="52">
        <v>0</v>
      </c>
      <c r="AA76" s="52">
        <v>849</v>
      </c>
      <c r="AB76" s="53">
        <v>0</v>
      </c>
      <c r="AC76" s="86">
        <f t="shared" si="13"/>
        <v>3396</v>
      </c>
    </row>
    <row r="77" spans="2:29" ht="12.75">
      <c r="B77" s="89" t="s">
        <v>100</v>
      </c>
      <c r="C77" s="150" t="s">
        <v>238</v>
      </c>
      <c r="D77" s="90">
        <f t="shared" si="11"/>
        <v>728</v>
      </c>
      <c r="E77" s="85">
        <v>728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180</v>
      </c>
      <c r="L77" s="52">
        <v>282</v>
      </c>
      <c r="M77" s="52">
        <v>18</v>
      </c>
      <c r="N77" s="52">
        <v>248</v>
      </c>
      <c r="O77" s="52">
        <v>0</v>
      </c>
      <c r="P77" s="52">
        <v>0</v>
      </c>
      <c r="Q77" s="52">
        <v>0</v>
      </c>
      <c r="R77" s="88">
        <f t="shared" si="12"/>
        <v>0</v>
      </c>
      <c r="S77" s="52">
        <v>0</v>
      </c>
      <c r="T77" s="52">
        <v>0</v>
      </c>
      <c r="U77" s="52">
        <v>0</v>
      </c>
      <c r="V77" s="52">
        <v>0</v>
      </c>
      <c r="W77" s="52">
        <v>0</v>
      </c>
      <c r="X77" s="52">
        <v>0</v>
      </c>
      <c r="Y77" s="52">
        <v>0</v>
      </c>
      <c r="Z77" s="52">
        <v>0</v>
      </c>
      <c r="AA77" s="52">
        <v>728</v>
      </c>
      <c r="AB77" s="53">
        <v>0</v>
      </c>
      <c r="AC77" s="86">
        <f t="shared" si="13"/>
        <v>2912</v>
      </c>
    </row>
    <row r="78" spans="2:29" ht="12.75">
      <c r="B78" s="89" t="s">
        <v>101</v>
      </c>
      <c r="C78" s="150" t="s">
        <v>239</v>
      </c>
      <c r="D78" s="90">
        <f t="shared" si="11"/>
        <v>621</v>
      </c>
      <c r="E78" s="85">
        <v>621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91</v>
      </c>
      <c r="L78" s="52">
        <v>297</v>
      </c>
      <c r="M78" s="52">
        <v>9</v>
      </c>
      <c r="N78" s="52">
        <v>224</v>
      </c>
      <c r="O78" s="52">
        <v>0</v>
      </c>
      <c r="P78" s="52">
        <v>0</v>
      </c>
      <c r="Q78" s="52">
        <v>0</v>
      </c>
      <c r="R78" s="88">
        <f t="shared" si="12"/>
        <v>0</v>
      </c>
      <c r="S78" s="52">
        <v>0</v>
      </c>
      <c r="T78" s="52">
        <v>0</v>
      </c>
      <c r="U78" s="52">
        <v>0</v>
      </c>
      <c r="V78" s="52">
        <v>0</v>
      </c>
      <c r="W78" s="52">
        <v>0</v>
      </c>
      <c r="X78" s="52">
        <v>0</v>
      </c>
      <c r="Y78" s="52">
        <v>0</v>
      </c>
      <c r="Z78" s="52">
        <v>0</v>
      </c>
      <c r="AA78" s="52">
        <v>621</v>
      </c>
      <c r="AB78" s="53">
        <v>0</v>
      </c>
      <c r="AC78" s="86">
        <f t="shared" si="13"/>
        <v>2484</v>
      </c>
    </row>
    <row r="79" spans="2:29" ht="12.75">
      <c r="B79" s="89" t="s">
        <v>102</v>
      </c>
      <c r="C79" s="150" t="s">
        <v>240</v>
      </c>
      <c r="D79" s="90">
        <f t="shared" si="11"/>
        <v>0</v>
      </c>
      <c r="E79" s="85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88">
        <f t="shared" si="12"/>
        <v>0</v>
      </c>
      <c r="S79" s="52"/>
      <c r="T79" s="52"/>
      <c r="U79" s="52"/>
      <c r="V79" s="52"/>
      <c r="W79" s="52"/>
      <c r="X79" s="52"/>
      <c r="Y79" s="52"/>
      <c r="Z79" s="52"/>
      <c r="AA79" s="52"/>
      <c r="AB79" s="53"/>
      <c r="AC79" s="86">
        <f t="shared" si="13"/>
        <v>0</v>
      </c>
    </row>
    <row r="80" spans="2:29" ht="12.75">
      <c r="B80" s="89" t="s">
        <v>103</v>
      </c>
      <c r="C80" s="150" t="s">
        <v>241</v>
      </c>
      <c r="D80" s="90">
        <f t="shared" si="11"/>
        <v>229</v>
      </c>
      <c r="E80" s="85">
        <v>229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79</v>
      </c>
      <c r="L80" s="52">
        <v>108</v>
      </c>
      <c r="M80" s="52">
        <v>8</v>
      </c>
      <c r="N80" s="52">
        <v>34</v>
      </c>
      <c r="O80" s="52">
        <v>0</v>
      </c>
      <c r="P80" s="52">
        <v>0</v>
      </c>
      <c r="Q80" s="52">
        <v>0</v>
      </c>
      <c r="R80" s="88">
        <f t="shared" si="12"/>
        <v>0</v>
      </c>
      <c r="S80" s="52">
        <v>0</v>
      </c>
      <c r="T80" s="52">
        <v>0</v>
      </c>
      <c r="U80" s="52">
        <v>0</v>
      </c>
      <c r="V80" s="52">
        <v>0</v>
      </c>
      <c r="W80" s="52">
        <v>0</v>
      </c>
      <c r="X80" s="52">
        <v>0</v>
      </c>
      <c r="Y80" s="52">
        <v>0</v>
      </c>
      <c r="Z80" s="52">
        <v>0</v>
      </c>
      <c r="AA80" s="52">
        <v>229</v>
      </c>
      <c r="AB80" s="53">
        <v>0</v>
      </c>
      <c r="AC80" s="86">
        <f t="shared" si="13"/>
        <v>916</v>
      </c>
    </row>
    <row r="81" spans="2:29" ht="12.75">
      <c r="B81" s="89" t="s">
        <v>104</v>
      </c>
      <c r="C81" s="150" t="s">
        <v>242</v>
      </c>
      <c r="D81" s="90">
        <f t="shared" si="11"/>
        <v>303</v>
      </c>
      <c r="E81" s="85">
        <v>303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32</v>
      </c>
      <c r="L81" s="52">
        <v>213</v>
      </c>
      <c r="M81" s="52">
        <v>0</v>
      </c>
      <c r="N81" s="52">
        <v>58</v>
      </c>
      <c r="O81" s="52">
        <v>0</v>
      </c>
      <c r="P81" s="52">
        <v>0</v>
      </c>
      <c r="Q81" s="52">
        <v>0</v>
      </c>
      <c r="R81" s="88">
        <f t="shared" si="12"/>
        <v>0</v>
      </c>
      <c r="S81" s="52">
        <v>0</v>
      </c>
      <c r="T81" s="52">
        <v>0</v>
      </c>
      <c r="U81" s="52">
        <v>0</v>
      </c>
      <c r="V81" s="52">
        <v>0</v>
      </c>
      <c r="W81" s="52">
        <v>0</v>
      </c>
      <c r="X81" s="52">
        <v>0</v>
      </c>
      <c r="Y81" s="52">
        <v>0</v>
      </c>
      <c r="Z81" s="52">
        <v>0</v>
      </c>
      <c r="AA81" s="52">
        <v>303</v>
      </c>
      <c r="AB81" s="53">
        <v>0</v>
      </c>
      <c r="AC81" s="86">
        <f t="shared" si="13"/>
        <v>1212</v>
      </c>
    </row>
    <row r="82" spans="2:29" ht="12.75">
      <c r="B82" s="89" t="s">
        <v>105</v>
      </c>
      <c r="C82" s="150" t="s">
        <v>243</v>
      </c>
      <c r="D82" s="90">
        <f t="shared" si="11"/>
        <v>1168</v>
      </c>
      <c r="E82" s="85">
        <v>1168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370</v>
      </c>
      <c r="L82" s="52">
        <v>458</v>
      </c>
      <c r="M82" s="52">
        <v>44</v>
      </c>
      <c r="N82" s="52">
        <v>296</v>
      </c>
      <c r="O82" s="52">
        <v>0</v>
      </c>
      <c r="P82" s="52">
        <v>0</v>
      </c>
      <c r="Q82" s="52">
        <v>0</v>
      </c>
      <c r="R82" s="88">
        <f t="shared" si="12"/>
        <v>0</v>
      </c>
      <c r="S82" s="52">
        <v>0</v>
      </c>
      <c r="T82" s="52">
        <v>0</v>
      </c>
      <c r="U82" s="52">
        <v>0</v>
      </c>
      <c r="V82" s="52">
        <v>0</v>
      </c>
      <c r="W82" s="52">
        <v>0</v>
      </c>
      <c r="X82" s="52">
        <v>0</v>
      </c>
      <c r="Y82" s="52">
        <v>0</v>
      </c>
      <c r="Z82" s="52">
        <v>0</v>
      </c>
      <c r="AA82" s="52">
        <v>1168</v>
      </c>
      <c r="AB82" s="53">
        <v>0</v>
      </c>
      <c r="AC82" s="86">
        <f t="shared" si="13"/>
        <v>4672</v>
      </c>
    </row>
    <row r="83" spans="2:29" ht="12.75">
      <c r="B83" s="89" t="s">
        <v>106</v>
      </c>
      <c r="C83" s="150" t="s">
        <v>244</v>
      </c>
      <c r="D83" s="90">
        <f t="shared" si="11"/>
        <v>3680</v>
      </c>
      <c r="E83" s="85">
        <v>3680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829</v>
      </c>
      <c r="L83" s="52">
        <v>1748</v>
      </c>
      <c r="M83" s="52">
        <v>136</v>
      </c>
      <c r="N83" s="52">
        <v>967</v>
      </c>
      <c r="O83" s="52">
        <v>0</v>
      </c>
      <c r="P83" s="52">
        <v>0</v>
      </c>
      <c r="Q83" s="52">
        <v>0</v>
      </c>
      <c r="R83" s="88">
        <f t="shared" si="12"/>
        <v>0</v>
      </c>
      <c r="S83" s="52">
        <v>0</v>
      </c>
      <c r="T83" s="52">
        <v>0</v>
      </c>
      <c r="U83" s="52">
        <v>0</v>
      </c>
      <c r="V83" s="52">
        <v>0</v>
      </c>
      <c r="W83" s="52">
        <v>0</v>
      </c>
      <c r="X83" s="52">
        <v>0</v>
      </c>
      <c r="Y83" s="52">
        <v>0</v>
      </c>
      <c r="Z83" s="52">
        <v>0</v>
      </c>
      <c r="AA83" s="52">
        <v>3680</v>
      </c>
      <c r="AB83" s="53">
        <v>0</v>
      </c>
      <c r="AC83" s="86">
        <f t="shared" si="13"/>
        <v>14720</v>
      </c>
    </row>
    <row r="84" spans="2:29" ht="12.75">
      <c r="B84" s="89" t="s">
        <v>107</v>
      </c>
      <c r="C84" s="150" t="s">
        <v>245</v>
      </c>
      <c r="D84" s="90">
        <f t="shared" si="11"/>
        <v>1461</v>
      </c>
      <c r="E84" s="85">
        <v>1461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404</v>
      </c>
      <c r="L84" s="52">
        <v>605</v>
      </c>
      <c r="M84" s="52">
        <v>35</v>
      </c>
      <c r="N84" s="52">
        <v>417</v>
      </c>
      <c r="O84" s="52">
        <v>0</v>
      </c>
      <c r="P84" s="52">
        <v>0</v>
      </c>
      <c r="Q84" s="52">
        <v>0</v>
      </c>
      <c r="R84" s="88">
        <f t="shared" si="12"/>
        <v>0</v>
      </c>
      <c r="S84" s="52">
        <v>0</v>
      </c>
      <c r="T84" s="52">
        <v>0</v>
      </c>
      <c r="U84" s="52">
        <v>0</v>
      </c>
      <c r="V84" s="52">
        <v>0</v>
      </c>
      <c r="W84" s="52">
        <v>0</v>
      </c>
      <c r="X84" s="52">
        <v>0</v>
      </c>
      <c r="Y84" s="52">
        <v>0</v>
      </c>
      <c r="Z84" s="52">
        <v>0</v>
      </c>
      <c r="AA84" s="52">
        <v>1461</v>
      </c>
      <c r="AB84" s="53">
        <v>0</v>
      </c>
      <c r="AC84" s="86">
        <f t="shared" si="13"/>
        <v>5844</v>
      </c>
    </row>
    <row r="85" spans="2:29" ht="12.75">
      <c r="B85" s="89" t="s">
        <v>108</v>
      </c>
      <c r="C85" s="150" t="s">
        <v>246</v>
      </c>
      <c r="D85" s="90">
        <f t="shared" si="11"/>
        <v>369</v>
      </c>
      <c r="E85" s="85">
        <v>369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99</v>
      </c>
      <c r="L85" s="52">
        <v>115</v>
      </c>
      <c r="M85" s="52">
        <v>15</v>
      </c>
      <c r="N85" s="52">
        <v>140</v>
      </c>
      <c r="O85" s="52">
        <v>0</v>
      </c>
      <c r="P85" s="52">
        <v>0</v>
      </c>
      <c r="Q85" s="52">
        <v>0</v>
      </c>
      <c r="R85" s="88">
        <f t="shared" si="12"/>
        <v>0</v>
      </c>
      <c r="S85" s="52">
        <v>0</v>
      </c>
      <c r="T85" s="52">
        <v>0</v>
      </c>
      <c r="U85" s="52">
        <v>0</v>
      </c>
      <c r="V85" s="52">
        <v>0</v>
      </c>
      <c r="W85" s="52">
        <v>0</v>
      </c>
      <c r="X85" s="52">
        <v>0</v>
      </c>
      <c r="Y85" s="52">
        <v>0</v>
      </c>
      <c r="Z85" s="52">
        <v>0</v>
      </c>
      <c r="AA85" s="52">
        <v>369</v>
      </c>
      <c r="AB85" s="53">
        <v>0</v>
      </c>
      <c r="AC85" s="86">
        <f t="shared" si="13"/>
        <v>1476</v>
      </c>
    </row>
    <row r="86" spans="2:29" ht="12.75">
      <c r="B86" s="89" t="s">
        <v>109</v>
      </c>
      <c r="C86" s="150" t="s">
        <v>247</v>
      </c>
      <c r="D86" s="90">
        <f t="shared" si="11"/>
        <v>1243</v>
      </c>
      <c r="E86" s="85">
        <v>1241</v>
      </c>
      <c r="F86" s="52">
        <v>2</v>
      </c>
      <c r="G86" s="52">
        <v>0</v>
      </c>
      <c r="H86" s="52">
        <v>0</v>
      </c>
      <c r="I86" s="52">
        <v>0</v>
      </c>
      <c r="J86" s="52">
        <v>0</v>
      </c>
      <c r="K86" s="52">
        <v>366</v>
      </c>
      <c r="L86" s="52">
        <v>534</v>
      </c>
      <c r="M86" s="52">
        <v>51</v>
      </c>
      <c r="N86" s="52">
        <v>292</v>
      </c>
      <c r="O86" s="52">
        <v>0</v>
      </c>
      <c r="P86" s="52">
        <v>0</v>
      </c>
      <c r="Q86" s="52">
        <v>0</v>
      </c>
      <c r="R86" s="88">
        <f t="shared" si="12"/>
        <v>0</v>
      </c>
      <c r="S86" s="52">
        <v>0</v>
      </c>
      <c r="T86" s="52">
        <v>0</v>
      </c>
      <c r="U86" s="52">
        <v>0</v>
      </c>
      <c r="V86" s="52">
        <v>0</v>
      </c>
      <c r="W86" s="52">
        <v>0</v>
      </c>
      <c r="X86" s="52">
        <v>0</v>
      </c>
      <c r="Y86" s="52">
        <v>0</v>
      </c>
      <c r="Z86" s="52">
        <v>0</v>
      </c>
      <c r="AA86" s="52">
        <v>1243</v>
      </c>
      <c r="AB86" s="53">
        <v>0</v>
      </c>
      <c r="AC86" s="86">
        <f t="shared" si="13"/>
        <v>4972</v>
      </c>
    </row>
    <row r="87" spans="2:29" ht="12.75">
      <c r="B87" s="89" t="s">
        <v>110</v>
      </c>
      <c r="C87" s="150" t="s">
        <v>248</v>
      </c>
      <c r="D87" s="90">
        <f t="shared" si="11"/>
        <v>1326</v>
      </c>
      <c r="E87" s="85">
        <v>1326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237</v>
      </c>
      <c r="L87" s="52">
        <v>578</v>
      </c>
      <c r="M87" s="52">
        <v>72</v>
      </c>
      <c r="N87" s="52">
        <v>439</v>
      </c>
      <c r="O87" s="52">
        <v>0</v>
      </c>
      <c r="P87" s="52">
        <v>0</v>
      </c>
      <c r="Q87" s="52">
        <v>0</v>
      </c>
      <c r="R87" s="88">
        <f t="shared" si="12"/>
        <v>0</v>
      </c>
      <c r="S87" s="52">
        <v>0</v>
      </c>
      <c r="T87" s="52">
        <v>0</v>
      </c>
      <c r="U87" s="52">
        <v>0</v>
      </c>
      <c r="V87" s="52">
        <v>0</v>
      </c>
      <c r="W87" s="52">
        <v>0</v>
      </c>
      <c r="X87" s="52">
        <v>0</v>
      </c>
      <c r="Y87" s="52">
        <v>0</v>
      </c>
      <c r="Z87" s="52">
        <v>0</v>
      </c>
      <c r="AA87" s="52">
        <v>1326</v>
      </c>
      <c r="AB87" s="53">
        <v>0</v>
      </c>
      <c r="AC87" s="86">
        <f t="shared" si="13"/>
        <v>5304</v>
      </c>
    </row>
    <row r="88" spans="2:29" ht="12.75">
      <c r="B88" s="89" t="s">
        <v>111</v>
      </c>
      <c r="C88" s="150" t="s">
        <v>249</v>
      </c>
      <c r="D88" s="90">
        <f t="shared" si="11"/>
        <v>800</v>
      </c>
      <c r="E88" s="85">
        <v>800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172</v>
      </c>
      <c r="L88" s="52">
        <v>347</v>
      </c>
      <c r="M88" s="52">
        <v>29</v>
      </c>
      <c r="N88" s="52">
        <v>252</v>
      </c>
      <c r="O88" s="52">
        <v>0</v>
      </c>
      <c r="P88" s="52">
        <v>0</v>
      </c>
      <c r="Q88" s="52">
        <v>0</v>
      </c>
      <c r="R88" s="88">
        <f t="shared" si="12"/>
        <v>0</v>
      </c>
      <c r="S88" s="52">
        <v>0</v>
      </c>
      <c r="T88" s="52">
        <v>0</v>
      </c>
      <c r="U88" s="52">
        <v>0</v>
      </c>
      <c r="V88" s="52">
        <v>0</v>
      </c>
      <c r="W88" s="52">
        <v>0</v>
      </c>
      <c r="X88" s="52">
        <v>0</v>
      </c>
      <c r="Y88" s="52">
        <v>0</v>
      </c>
      <c r="Z88" s="52">
        <v>0</v>
      </c>
      <c r="AA88" s="52">
        <v>800</v>
      </c>
      <c r="AB88" s="53">
        <v>0</v>
      </c>
      <c r="AC88" s="86">
        <f t="shared" si="13"/>
        <v>3200</v>
      </c>
    </row>
    <row r="89" spans="1:29" ht="12.75">
      <c r="A89" s="35"/>
      <c r="B89" s="152" t="s">
        <v>171</v>
      </c>
      <c r="C89" s="153" t="s">
        <v>250</v>
      </c>
      <c r="D89" s="156">
        <f t="shared" si="8"/>
        <v>540</v>
      </c>
      <c r="E89" s="52">
        <v>540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169</v>
      </c>
      <c r="L89" s="52">
        <v>194</v>
      </c>
      <c r="M89" s="52">
        <v>18</v>
      </c>
      <c r="N89" s="52">
        <v>159</v>
      </c>
      <c r="O89" s="52">
        <v>0</v>
      </c>
      <c r="P89" s="52">
        <v>0</v>
      </c>
      <c r="Q89" s="52">
        <v>0</v>
      </c>
      <c r="R89" s="88">
        <f t="shared" si="9"/>
        <v>0</v>
      </c>
      <c r="S89" s="52">
        <v>0</v>
      </c>
      <c r="T89" s="52">
        <v>0</v>
      </c>
      <c r="U89" s="52">
        <v>0</v>
      </c>
      <c r="V89" s="52">
        <v>0</v>
      </c>
      <c r="W89" s="52">
        <v>0</v>
      </c>
      <c r="X89" s="52">
        <v>0</v>
      </c>
      <c r="Y89" s="52">
        <v>0</v>
      </c>
      <c r="Z89" s="52">
        <v>0</v>
      </c>
      <c r="AA89" s="52">
        <v>540</v>
      </c>
      <c r="AB89" s="53">
        <v>0</v>
      </c>
      <c r="AC89" s="86">
        <f t="shared" si="10"/>
        <v>2160</v>
      </c>
    </row>
    <row r="90" spans="1:29" ht="12.75">
      <c r="A90" s="35"/>
      <c r="B90" s="89" t="s">
        <v>172</v>
      </c>
      <c r="C90" s="150" t="s">
        <v>251</v>
      </c>
      <c r="D90" s="90">
        <f t="shared" si="8"/>
        <v>468</v>
      </c>
      <c r="E90" s="85">
        <v>468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83</v>
      </c>
      <c r="L90" s="52">
        <v>221</v>
      </c>
      <c r="M90" s="52">
        <v>148</v>
      </c>
      <c r="N90" s="52">
        <v>16</v>
      </c>
      <c r="O90" s="52">
        <v>0</v>
      </c>
      <c r="P90" s="52">
        <v>0</v>
      </c>
      <c r="Q90" s="52">
        <v>0</v>
      </c>
      <c r="R90" s="88">
        <f t="shared" si="9"/>
        <v>0</v>
      </c>
      <c r="S90" s="52">
        <v>0</v>
      </c>
      <c r="T90" s="52">
        <v>0</v>
      </c>
      <c r="U90" s="52">
        <v>0</v>
      </c>
      <c r="V90" s="52">
        <v>0</v>
      </c>
      <c r="W90" s="52">
        <v>0</v>
      </c>
      <c r="X90" s="52">
        <v>0</v>
      </c>
      <c r="Y90" s="52">
        <v>0</v>
      </c>
      <c r="Z90" s="52">
        <v>0</v>
      </c>
      <c r="AA90" s="52">
        <v>468</v>
      </c>
      <c r="AB90" s="53">
        <v>0</v>
      </c>
      <c r="AC90" s="86">
        <f t="shared" si="10"/>
        <v>1872</v>
      </c>
    </row>
    <row r="91" spans="2:29" ht="12.75">
      <c r="B91" s="89" t="s">
        <v>173</v>
      </c>
      <c r="C91" s="150" t="s">
        <v>252</v>
      </c>
      <c r="D91" s="90">
        <f t="shared" si="8"/>
        <v>1077</v>
      </c>
      <c r="E91" s="85">
        <v>1076</v>
      </c>
      <c r="F91" s="52">
        <v>1</v>
      </c>
      <c r="G91" s="52">
        <v>0</v>
      </c>
      <c r="H91" s="52">
        <v>0</v>
      </c>
      <c r="I91" s="52">
        <v>0</v>
      </c>
      <c r="J91" s="52">
        <v>0</v>
      </c>
      <c r="K91" s="52">
        <v>363</v>
      </c>
      <c r="L91" s="52">
        <v>469</v>
      </c>
      <c r="M91" s="52">
        <v>27</v>
      </c>
      <c r="N91" s="52">
        <v>218</v>
      </c>
      <c r="O91" s="52">
        <v>0</v>
      </c>
      <c r="P91" s="52">
        <v>0</v>
      </c>
      <c r="Q91" s="52">
        <v>0</v>
      </c>
      <c r="R91" s="88">
        <f t="shared" si="9"/>
        <v>0</v>
      </c>
      <c r="S91" s="52">
        <v>0</v>
      </c>
      <c r="T91" s="52">
        <v>0</v>
      </c>
      <c r="U91" s="52">
        <v>0</v>
      </c>
      <c r="V91" s="52">
        <v>0</v>
      </c>
      <c r="W91" s="52">
        <v>0</v>
      </c>
      <c r="X91" s="52">
        <v>0</v>
      </c>
      <c r="Y91" s="52">
        <v>0</v>
      </c>
      <c r="Z91" s="52">
        <v>0</v>
      </c>
      <c r="AA91" s="52">
        <v>1077</v>
      </c>
      <c r="AB91" s="53">
        <v>0</v>
      </c>
      <c r="AC91" s="86">
        <f t="shared" si="10"/>
        <v>4308</v>
      </c>
    </row>
    <row r="92" spans="2:29" ht="12.75">
      <c r="B92" s="89" t="s">
        <v>174</v>
      </c>
      <c r="C92" s="150" t="s">
        <v>253</v>
      </c>
      <c r="D92" s="90">
        <f t="shared" si="8"/>
        <v>592</v>
      </c>
      <c r="E92" s="85">
        <v>592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154</v>
      </c>
      <c r="L92" s="52">
        <v>250</v>
      </c>
      <c r="M92" s="52">
        <v>20</v>
      </c>
      <c r="N92" s="52">
        <v>168</v>
      </c>
      <c r="O92" s="52">
        <v>0</v>
      </c>
      <c r="P92" s="52">
        <v>0</v>
      </c>
      <c r="Q92" s="52">
        <v>0</v>
      </c>
      <c r="R92" s="88">
        <f t="shared" si="9"/>
        <v>0</v>
      </c>
      <c r="S92" s="52">
        <v>0</v>
      </c>
      <c r="T92" s="52">
        <v>0</v>
      </c>
      <c r="U92" s="52">
        <v>0</v>
      </c>
      <c r="V92" s="52">
        <v>0</v>
      </c>
      <c r="W92" s="52">
        <v>0</v>
      </c>
      <c r="X92" s="52">
        <v>0</v>
      </c>
      <c r="Y92" s="52">
        <v>0</v>
      </c>
      <c r="Z92" s="52">
        <v>0</v>
      </c>
      <c r="AA92" s="52">
        <v>592</v>
      </c>
      <c r="AB92" s="53">
        <v>0</v>
      </c>
      <c r="AC92" s="86">
        <f t="shared" si="10"/>
        <v>2368</v>
      </c>
    </row>
    <row r="93" spans="2:29" ht="12.75">
      <c r="B93" s="89" t="s">
        <v>175</v>
      </c>
      <c r="C93" s="150" t="s">
        <v>254</v>
      </c>
      <c r="D93" s="90">
        <f t="shared" si="8"/>
        <v>780</v>
      </c>
      <c r="E93" s="85">
        <v>780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122</v>
      </c>
      <c r="L93" s="52">
        <v>378</v>
      </c>
      <c r="M93" s="52">
        <v>21</v>
      </c>
      <c r="N93" s="52">
        <v>259</v>
      </c>
      <c r="O93" s="52">
        <v>0</v>
      </c>
      <c r="P93" s="52">
        <v>0</v>
      </c>
      <c r="Q93" s="52">
        <v>0</v>
      </c>
      <c r="R93" s="88">
        <f t="shared" si="9"/>
        <v>0</v>
      </c>
      <c r="S93" s="52">
        <v>0</v>
      </c>
      <c r="T93" s="52">
        <v>0</v>
      </c>
      <c r="U93" s="52">
        <v>0</v>
      </c>
      <c r="V93" s="52">
        <v>0</v>
      </c>
      <c r="W93" s="52">
        <v>0</v>
      </c>
      <c r="X93" s="52">
        <v>0</v>
      </c>
      <c r="Y93" s="52">
        <v>0</v>
      </c>
      <c r="Z93" s="52">
        <v>0</v>
      </c>
      <c r="AA93" s="52">
        <v>780</v>
      </c>
      <c r="AB93" s="53">
        <v>0</v>
      </c>
      <c r="AC93" s="86">
        <f t="shared" si="10"/>
        <v>3120</v>
      </c>
    </row>
    <row r="94" spans="2:29" ht="12.75">
      <c r="B94" s="89" t="s">
        <v>176</v>
      </c>
      <c r="C94" s="150" t="s">
        <v>255</v>
      </c>
      <c r="D94" s="90">
        <f t="shared" si="8"/>
        <v>1275</v>
      </c>
      <c r="E94" s="85">
        <v>1273</v>
      </c>
      <c r="F94" s="52">
        <v>2</v>
      </c>
      <c r="G94" s="52">
        <v>0</v>
      </c>
      <c r="H94" s="52">
        <v>0</v>
      </c>
      <c r="I94" s="52">
        <v>0</v>
      </c>
      <c r="J94" s="52">
        <v>0</v>
      </c>
      <c r="K94" s="52">
        <v>411</v>
      </c>
      <c r="L94" s="52">
        <v>473</v>
      </c>
      <c r="M94" s="52">
        <v>34</v>
      </c>
      <c r="N94" s="52">
        <v>357</v>
      </c>
      <c r="O94" s="52">
        <v>0</v>
      </c>
      <c r="P94" s="52">
        <v>0</v>
      </c>
      <c r="Q94" s="52">
        <v>0</v>
      </c>
      <c r="R94" s="88">
        <f t="shared" si="9"/>
        <v>0</v>
      </c>
      <c r="S94" s="52">
        <v>0</v>
      </c>
      <c r="T94" s="52">
        <v>0</v>
      </c>
      <c r="U94" s="52">
        <v>0</v>
      </c>
      <c r="V94" s="52">
        <v>0</v>
      </c>
      <c r="W94" s="52">
        <v>0</v>
      </c>
      <c r="X94" s="52">
        <v>0</v>
      </c>
      <c r="Y94" s="52">
        <v>0</v>
      </c>
      <c r="Z94" s="52">
        <v>0</v>
      </c>
      <c r="AA94" s="52">
        <v>1275</v>
      </c>
      <c r="AB94" s="53">
        <v>0</v>
      </c>
      <c r="AC94" s="86">
        <f t="shared" si="10"/>
        <v>5100</v>
      </c>
    </row>
    <row r="95" spans="2:29" ht="12.75">
      <c r="B95" s="89" t="s">
        <v>177</v>
      </c>
      <c r="C95" s="150" t="s">
        <v>256</v>
      </c>
      <c r="D95" s="90">
        <f t="shared" si="8"/>
        <v>0</v>
      </c>
      <c r="E95" s="85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88">
        <f t="shared" si="9"/>
        <v>0</v>
      </c>
      <c r="S95" s="52"/>
      <c r="T95" s="52"/>
      <c r="U95" s="52"/>
      <c r="V95" s="52"/>
      <c r="W95" s="52"/>
      <c r="X95" s="52"/>
      <c r="Y95" s="52"/>
      <c r="Z95" s="52"/>
      <c r="AA95" s="52"/>
      <c r="AB95" s="53"/>
      <c r="AC95" s="86">
        <f t="shared" si="10"/>
        <v>0</v>
      </c>
    </row>
    <row r="96" spans="2:29" ht="12.75">
      <c r="B96" s="89" t="s">
        <v>178</v>
      </c>
      <c r="C96" s="150" t="s">
        <v>257</v>
      </c>
      <c r="D96" s="90">
        <f t="shared" si="8"/>
        <v>1138</v>
      </c>
      <c r="E96" s="85">
        <v>1135</v>
      </c>
      <c r="F96" s="52">
        <v>3</v>
      </c>
      <c r="G96" s="52">
        <v>0</v>
      </c>
      <c r="H96" s="52">
        <v>0</v>
      </c>
      <c r="I96" s="52">
        <v>0</v>
      </c>
      <c r="J96" s="52">
        <v>0</v>
      </c>
      <c r="K96" s="52">
        <v>292</v>
      </c>
      <c r="L96" s="52">
        <v>496</v>
      </c>
      <c r="M96" s="52">
        <v>11</v>
      </c>
      <c r="N96" s="52">
        <v>339</v>
      </c>
      <c r="O96" s="52">
        <v>0</v>
      </c>
      <c r="P96" s="52">
        <v>0</v>
      </c>
      <c r="Q96" s="52">
        <v>0</v>
      </c>
      <c r="R96" s="88">
        <f t="shared" si="9"/>
        <v>0</v>
      </c>
      <c r="S96" s="52">
        <v>0</v>
      </c>
      <c r="T96" s="52">
        <v>0</v>
      </c>
      <c r="U96" s="52">
        <v>0</v>
      </c>
      <c r="V96" s="52">
        <v>0</v>
      </c>
      <c r="W96" s="52">
        <v>0</v>
      </c>
      <c r="X96" s="52">
        <v>0</v>
      </c>
      <c r="Y96" s="52">
        <v>0</v>
      </c>
      <c r="Z96" s="52">
        <v>0</v>
      </c>
      <c r="AA96" s="52">
        <v>1138</v>
      </c>
      <c r="AB96" s="53">
        <v>0</v>
      </c>
      <c r="AC96" s="86">
        <f t="shared" si="10"/>
        <v>4552</v>
      </c>
    </row>
    <row r="97" spans="2:29" ht="12.75">
      <c r="B97" s="89" t="s">
        <v>179</v>
      </c>
      <c r="C97" s="150" t="s">
        <v>258</v>
      </c>
      <c r="D97" s="90">
        <f t="shared" si="8"/>
        <v>510</v>
      </c>
      <c r="E97" s="85">
        <v>510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87</v>
      </c>
      <c r="L97" s="52">
        <v>249</v>
      </c>
      <c r="M97" s="52">
        <v>15</v>
      </c>
      <c r="N97" s="52">
        <v>159</v>
      </c>
      <c r="O97" s="52">
        <v>0</v>
      </c>
      <c r="P97" s="52">
        <v>0</v>
      </c>
      <c r="Q97" s="52">
        <v>0</v>
      </c>
      <c r="R97" s="88">
        <f t="shared" si="9"/>
        <v>0</v>
      </c>
      <c r="S97" s="52">
        <v>0</v>
      </c>
      <c r="T97" s="52">
        <v>0</v>
      </c>
      <c r="U97" s="52">
        <v>0</v>
      </c>
      <c r="V97" s="52">
        <v>0</v>
      </c>
      <c r="W97" s="52">
        <v>0</v>
      </c>
      <c r="X97" s="52">
        <v>0</v>
      </c>
      <c r="Y97" s="52">
        <v>0</v>
      </c>
      <c r="Z97" s="52">
        <v>0</v>
      </c>
      <c r="AA97" s="52">
        <v>510</v>
      </c>
      <c r="AB97" s="53">
        <v>0</v>
      </c>
      <c r="AC97" s="86">
        <f t="shared" si="10"/>
        <v>2040</v>
      </c>
    </row>
    <row r="98" spans="2:29" ht="12.75">
      <c r="B98" s="89" t="s">
        <v>180</v>
      </c>
      <c r="C98" s="150" t="s">
        <v>259</v>
      </c>
      <c r="D98" s="90">
        <f t="shared" si="8"/>
        <v>702</v>
      </c>
      <c r="E98" s="85">
        <v>702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72</v>
      </c>
      <c r="L98" s="52">
        <v>334</v>
      </c>
      <c r="M98" s="52">
        <v>15</v>
      </c>
      <c r="N98" s="52">
        <v>281</v>
      </c>
      <c r="O98" s="52">
        <v>0</v>
      </c>
      <c r="P98" s="52">
        <v>0</v>
      </c>
      <c r="Q98" s="52">
        <v>0</v>
      </c>
      <c r="R98" s="88">
        <f t="shared" si="9"/>
        <v>0</v>
      </c>
      <c r="S98" s="52">
        <v>0</v>
      </c>
      <c r="T98" s="52">
        <v>0</v>
      </c>
      <c r="U98" s="52">
        <v>0</v>
      </c>
      <c r="V98" s="52">
        <v>0</v>
      </c>
      <c r="W98" s="52">
        <v>0</v>
      </c>
      <c r="X98" s="52">
        <v>0</v>
      </c>
      <c r="Y98" s="52">
        <v>0</v>
      </c>
      <c r="Z98" s="52">
        <v>0</v>
      </c>
      <c r="AA98" s="52">
        <v>702</v>
      </c>
      <c r="AB98" s="53">
        <v>0</v>
      </c>
      <c r="AC98" s="86">
        <f t="shared" si="10"/>
        <v>2808</v>
      </c>
    </row>
    <row r="99" spans="2:29" ht="12.75">
      <c r="B99" s="89" t="s">
        <v>181</v>
      </c>
      <c r="C99" s="150" t="s">
        <v>260</v>
      </c>
      <c r="D99" s="90">
        <f t="shared" si="8"/>
        <v>998</v>
      </c>
      <c r="E99" s="85">
        <v>998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260</v>
      </c>
      <c r="L99" s="52">
        <v>388</v>
      </c>
      <c r="M99" s="52">
        <v>28</v>
      </c>
      <c r="N99" s="52">
        <v>322</v>
      </c>
      <c r="O99" s="52">
        <v>0</v>
      </c>
      <c r="P99" s="52">
        <v>0</v>
      </c>
      <c r="Q99" s="52">
        <v>0</v>
      </c>
      <c r="R99" s="88">
        <f t="shared" si="9"/>
        <v>0</v>
      </c>
      <c r="S99" s="52">
        <v>0</v>
      </c>
      <c r="T99" s="52">
        <v>0</v>
      </c>
      <c r="U99" s="52">
        <v>0</v>
      </c>
      <c r="V99" s="52">
        <v>0</v>
      </c>
      <c r="W99" s="52">
        <v>0</v>
      </c>
      <c r="X99" s="52">
        <v>0</v>
      </c>
      <c r="Y99" s="52">
        <v>0</v>
      </c>
      <c r="Z99" s="52">
        <v>0</v>
      </c>
      <c r="AA99" s="52">
        <v>998</v>
      </c>
      <c r="AB99" s="53">
        <v>0</v>
      </c>
      <c r="AC99" s="86">
        <f t="shared" si="10"/>
        <v>3992</v>
      </c>
    </row>
    <row r="100" spans="2:29" ht="12.75">
      <c r="B100" s="89" t="s">
        <v>182</v>
      </c>
      <c r="C100" s="150" t="s">
        <v>261</v>
      </c>
      <c r="D100" s="90">
        <f t="shared" si="8"/>
        <v>442</v>
      </c>
      <c r="E100" s="85">
        <v>442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35</v>
      </c>
      <c r="L100" s="52">
        <v>202</v>
      </c>
      <c r="M100" s="52">
        <v>6</v>
      </c>
      <c r="N100" s="52">
        <v>199</v>
      </c>
      <c r="O100" s="52">
        <v>0</v>
      </c>
      <c r="P100" s="52">
        <v>0</v>
      </c>
      <c r="Q100" s="52">
        <v>0</v>
      </c>
      <c r="R100" s="88">
        <f t="shared" si="9"/>
        <v>0</v>
      </c>
      <c r="S100" s="52">
        <v>0</v>
      </c>
      <c r="T100" s="52">
        <v>0</v>
      </c>
      <c r="U100" s="52">
        <v>0</v>
      </c>
      <c r="V100" s="52">
        <v>0</v>
      </c>
      <c r="W100" s="52">
        <v>0</v>
      </c>
      <c r="X100" s="52">
        <v>0</v>
      </c>
      <c r="Y100" s="52">
        <v>0</v>
      </c>
      <c r="Z100" s="52">
        <v>0</v>
      </c>
      <c r="AA100" s="52">
        <v>442</v>
      </c>
      <c r="AB100" s="53">
        <v>0</v>
      </c>
      <c r="AC100" s="86">
        <f t="shared" si="10"/>
        <v>1768</v>
      </c>
    </row>
    <row r="101" spans="2:29" ht="12.75">
      <c r="B101" s="89" t="s">
        <v>183</v>
      </c>
      <c r="C101" s="150" t="s">
        <v>262</v>
      </c>
      <c r="D101" s="90">
        <f t="shared" si="8"/>
        <v>1138</v>
      </c>
      <c r="E101" s="85">
        <v>1133</v>
      </c>
      <c r="F101" s="52">
        <v>5</v>
      </c>
      <c r="G101" s="52">
        <v>0</v>
      </c>
      <c r="H101" s="52">
        <v>0</v>
      </c>
      <c r="I101" s="52">
        <v>0</v>
      </c>
      <c r="J101" s="52">
        <v>0</v>
      </c>
      <c r="K101" s="52">
        <v>362</v>
      </c>
      <c r="L101" s="52">
        <v>426</v>
      </c>
      <c r="M101" s="52">
        <v>37</v>
      </c>
      <c r="N101" s="52">
        <v>313</v>
      </c>
      <c r="O101" s="52">
        <v>0</v>
      </c>
      <c r="P101" s="52">
        <v>0</v>
      </c>
      <c r="Q101" s="52">
        <v>0</v>
      </c>
      <c r="R101" s="88">
        <f t="shared" si="9"/>
        <v>0</v>
      </c>
      <c r="S101" s="52">
        <v>0</v>
      </c>
      <c r="T101" s="52">
        <v>0</v>
      </c>
      <c r="U101" s="52">
        <v>0</v>
      </c>
      <c r="V101" s="52">
        <v>0</v>
      </c>
      <c r="W101" s="52">
        <v>0</v>
      </c>
      <c r="X101" s="52">
        <v>0</v>
      </c>
      <c r="Y101" s="52">
        <v>0</v>
      </c>
      <c r="Z101" s="52">
        <v>0</v>
      </c>
      <c r="AA101" s="52">
        <v>1138</v>
      </c>
      <c r="AB101" s="53">
        <v>0</v>
      </c>
      <c r="AC101" s="86">
        <f t="shared" si="10"/>
        <v>4552</v>
      </c>
    </row>
    <row r="102" spans="2:29" ht="12.75">
      <c r="B102" s="89" t="s">
        <v>184</v>
      </c>
      <c r="C102" s="150" t="s">
        <v>263</v>
      </c>
      <c r="D102" s="90">
        <f t="shared" si="8"/>
        <v>1644</v>
      </c>
      <c r="E102" s="85">
        <v>1640</v>
      </c>
      <c r="F102" s="52">
        <v>4</v>
      </c>
      <c r="G102" s="52">
        <v>0</v>
      </c>
      <c r="H102" s="52">
        <v>0</v>
      </c>
      <c r="I102" s="52">
        <v>0</v>
      </c>
      <c r="J102" s="52">
        <v>0</v>
      </c>
      <c r="K102" s="52">
        <v>460</v>
      </c>
      <c r="L102" s="52">
        <v>647</v>
      </c>
      <c r="M102" s="52">
        <v>44</v>
      </c>
      <c r="N102" s="52">
        <v>493</v>
      </c>
      <c r="O102" s="52">
        <v>0</v>
      </c>
      <c r="P102" s="52">
        <v>0</v>
      </c>
      <c r="Q102" s="52">
        <v>0</v>
      </c>
      <c r="R102" s="88">
        <f t="shared" si="9"/>
        <v>0</v>
      </c>
      <c r="S102" s="52">
        <v>0</v>
      </c>
      <c r="T102" s="52">
        <v>0</v>
      </c>
      <c r="U102" s="52">
        <v>0</v>
      </c>
      <c r="V102" s="52">
        <v>0</v>
      </c>
      <c r="W102" s="52">
        <v>0</v>
      </c>
      <c r="X102" s="52">
        <v>0</v>
      </c>
      <c r="Y102" s="52">
        <v>0</v>
      </c>
      <c r="Z102" s="52">
        <v>0</v>
      </c>
      <c r="AA102" s="52">
        <v>1644</v>
      </c>
      <c r="AB102" s="53">
        <v>0</v>
      </c>
      <c r="AC102" s="86">
        <f t="shared" si="10"/>
        <v>6576</v>
      </c>
    </row>
    <row r="103" spans="2:29" ht="12.75">
      <c r="B103" s="89" t="s">
        <v>185</v>
      </c>
      <c r="C103" s="150" t="s">
        <v>264</v>
      </c>
      <c r="D103" s="90">
        <f t="shared" si="8"/>
        <v>635</v>
      </c>
      <c r="E103" s="85">
        <v>635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155</v>
      </c>
      <c r="L103" s="52">
        <v>232</v>
      </c>
      <c r="M103" s="52">
        <v>28</v>
      </c>
      <c r="N103" s="52">
        <v>220</v>
      </c>
      <c r="O103" s="52">
        <v>0</v>
      </c>
      <c r="P103" s="52">
        <v>0</v>
      </c>
      <c r="Q103" s="52">
        <v>0</v>
      </c>
      <c r="R103" s="88">
        <f t="shared" si="9"/>
        <v>0</v>
      </c>
      <c r="S103" s="52">
        <v>0</v>
      </c>
      <c r="T103" s="52">
        <v>0</v>
      </c>
      <c r="U103" s="52">
        <v>0</v>
      </c>
      <c r="V103" s="52">
        <v>0</v>
      </c>
      <c r="W103" s="52">
        <v>0</v>
      </c>
      <c r="X103" s="52">
        <v>0</v>
      </c>
      <c r="Y103" s="52">
        <v>0</v>
      </c>
      <c r="Z103" s="52">
        <v>0</v>
      </c>
      <c r="AA103" s="52">
        <v>635</v>
      </c>
      <c r="AB103" s="53">
        <v>0</v>
      </c>
      <c r="AC103" s="86">
        <f t="shared" si="10"/>
        <v>2540</v>
      </c>
    </row>
    <row r="104" spans="2:29" ht="12.75">
      <c r="B104" s="89" t="s">
        <v>186</v>
      </c>
      <c r="C104" s="150" t="s">
        <v>265</v>
      </c>
      <c r="D104" s="90">
        <f t="shared" si="8"/>
        <v>1252</v>
      </c>
      <c r="E104" s="85">
        <v>1252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282</v>
      </c>
      <c r="L104" s="52">
        <v>431</v>
      </c>
      <c r="M104" s="52">
        <v>55</v>
      </c>
      <c r="N104" s="52">
        <v>484</v>
      </c>
      <c r="O104" s="52">
        <v>0</v>
      </c>
      <c r="P104" s="52">
        <v>0</v>
      </c>
      <c r="Q104" s="52">
        <v>0</v>
      </c>
      <c r="R104" s="88">
        <f t="shared" si="9"/>
        <v>0</v>
      </c>
      <c r="S104" s="52">
        <v>0</v>
      </c>
      <c r="T104" s="52">
        <v>0</v>
      </c>
      <c r="U104" s="52">
        <v>0</v>
      </c>
      <c r="V104" s="52">
        <v>0</v>
      </c>
      <c r="W104" s="52">
        <v>0</v>
      </c>
      <c r="X104" s="52">
        <v>0</v>
      </c>
      <c r="Y104" s="52">
        <v>0</v>
      </c>
      <c r="Z104" s="52">
        <v>0</v>
      </c>
      <c r="AA104" s="52">
        <v>1252</v>
      </c>
      <c r="AB104" s="53">
        <v>0</v>
      </c>
      <c r="AC104" s="86">
        <f t="shared" si="10"/>
        <v>5008</v>
      </c>
    </row>
    <row r="105" spans="2:29" ht="12.75">
      <c r="B105" s="89" t="s">
        <v>187</v>
      </c>
      <c r="C105" s="150" t="s">
        <v>266</v>
      </c>
      <c r="D105" s="90">
        <f t="shared" si="8"/>
        <v>347</v>
      </c>
      <c r="E105" s="85">
        <v>347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72</v>
      </c>
      <c r="L105" s="52">
        <v>188</v>
      </c>
      <c r="M105" s="52">
        <v>0</v>
      </c>
      <c r="N105" s="52">
        <v>87</v>
      </c>
      <c r="O105" s="52">
        <v>0</v>
      </c>
      <c r="P105" s="52">
        <v>0</v>
      </c>
      <c r="Q105" s="52">
        <v>0</v>
      </c>
      <c r="R105" s="88">
        <f t="shared" si="9"/>
        <v>0</v>
      </c>
      <c r="S105" s="52">
        <v>0</v>
      </c>
      <c r="T105" s="52">
        <v>0</v>
      </c>
      <c r="U105" s="52">
        <v>0</v>
      </c>
      <c r="V105" s="52">
        <v>0</v>
      </c>
      <c r="W105" s="52">
        <v>0</v>
      </c>
      <c r="X105" s="52">
        <v>0</v>
      </c>
      <c r="Y105" s="52">
        <v>0</v>
      </c>
      <c r="Z105" s="52">
        <v>0</v>
      </c>
      <c r="AA105" s="52">
        <v>347</v>
      </c>
      <c r="AB105" s="53">
        <v>0</v>
      </c>
      <c r="AC105" s="86">
        <f t="shared" si="10"/>
        <v>1388</v>
      </c>
    </row>
    <row r="106" spans="2:29" ht="12.75">
      <c r="B106" s="89" t="s">
        <v>188</v>
      </c>
      <c r="C106" s="150"/>
      <c r="D106" s="90">
        <f t="shared" si="8"/>
        <v>0</v>
      </c>
      <c r="E106" s="85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88">
        <f t="shared" si="9"/>
        <v>0</v>
      </c>
      <c r="S106" s="52"/>
      <c r="T106" s="52"/>
      <c r="U106" s="52"/>
      <c r="V106" s="52"/>
      <c r="W106" s="52"/>
      <c r="X106" s="52"/>
      <c r="Y106" s="52"/>
      <c r="Z106" s="52"/>
      <c r="AA106" s="52"/>
      <c r="AB106" s="53"/>
      <c r="AC106" s="86">
        <f t="shared" si="10"/>
        <v>0</v>
      </c>
    </row>
    <row r="107" spans="2:29" ht="12.75">
      <c r="B107" s="89" t="s">
        <v>189</v>
      </c>
      <c r="C107" s="150"/>
      <c r="D107" s="90">
        <f t="shared" si="8"/>
        <v>0</v>
      </c>
      <c r="E107" s="85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88">
        <f t="shared" si="9"/>
        <v>0</v>
      </c>
      <c r="S107" s="52"/>
      <c r="T107" s="52"/>
      <c r="U107" s="52"/>
      <c r="V107" s="52"/>
      <c r="W107" s="52"/>
      <c r="X107" s="52"/>
      <c r="Y107" s="52"/>
      <c r="Z107" s="52"/>
      <c r="AA107" s="52"/>
      <c r="AB107" s="53"/>
      <c r="AC107" s="86">
        <f t="shared" si="10"/>
        <v>0</v>
      </c>
    </row>
    <row r="108" spans="2:29" ht="12.75">
      <c r="B108" s="89" t="s">
        <v>190</v>
      </c>
      <c r="C108" s="150"/>
      <c r="D108" s="90">
        <f t="shared" si="8"/>
        <v>0</v>
      </c>
      <c r="E108" s="85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88">
        <f t="shared" si="9"/>
        <v>0</v>
      </c>
      <c r="S108" s="52"/>
      <c r="T108" s="52"/>
      <c r="U108" s="52"/>
      <c r="V108" s="52"/>
      <c r="W108" s="52"/>
      <c r="X108" s="52"/>
      <c r="Y108" s="52"/>
      <c r="Z108" s="52"/>
      <c r="AA108" s="52"/>
      <c r="AB108" s="53"/>
      <c r="AC108" s="86">
        <f t="shared" si="10"/>
        <v>0</v>
      </c>
    </row>
    <row r="109" spans="2:29" ht="12.75">
      <c r="B109" s="89" t="s">
        <v>191</v>
      </c>
      <c r="C109" s="150"/>
      <c r="D109" s="90">
        <f t="shared" si="8"/>
        <v>0</v>
      </c>
      <c r="E109" s="85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88">
        <f t="shared" si="9"/>
        <v>0</v>
      </c>
      <c r="S109" s="52"/>
      <c r="T109" s="52"/>
      <c r="U109" s="52"/>
      <c r="V109" s="52"/>
      <c r="W109" s="52"/>
      <c r="X109" s="52"/>
      <c r="Y109" s="52"/>
      <c r="Z109" s="52"/>
      <c r="AA109" s="52"/>
      <c r="AB109" s="53"/>
      <c r="AC109" s="86">
        <f t="shared" si="10"/>
        <v>0</v>
      </c>
    </row>
    <row r="110" spans="2:29" ht="12.75">
      <c r="B110" s="89" t="s">
        <v>192</v>
      </c>
      <c r="C110" s="150"/>
      <c r="D110" s="90">
        <f t="shared" si="8"/>
        <v>0</v>
      </c>
      <c r="E110" s="85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88">
        <f t="shared" si="9"/>
        <v>0</v>
      </c>
      <c r="S110" s="52"/>
      <c r="T110" s="52"/>
      <c r="U110" s="52"/>
      <c r="V110" s="52"/>
      <c r="W110" s="52"/>
      <c r="X110" s="52"/>
      <c r="Y110" s="52"/>
      <c r="Z110" s="52"/>
      <c r="AA110" s="52"/>
      <c r="AB110" s="53"/>
      <c r="AC110" s="86">
        <f t="shared" si="10"/>
        <v>0</v>
      </c>
    </row>
    <row r="111" spans="2:29" ht="12.75">
      <c r="B111" s="89" t="s">
        <v>193</v>
      </c>
      <c r="C111" s="150"/>
      <c r="D111" s="90">
        <f t="shared" si="8"/>
        <v>0</v>
      </c>
      <c r="E111" s="85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88">
        <f t="shared" si="9"/>
        <v>0</v>
      </c>
      <c r="S111" s="52"/>
      <c r="T111" s="52"/>
      <c r="U111" s="52"/>
      <c r="V111" s="52"/>
      <c r="W111" s="52"/>
      <c r="X111" s="52"/>
      <c r="Y111" s="52"/>
      <c r="Z111" s="52"/>
      <c r="AA111" s="52"/>
      <c r="AB111" s="53"/>
      <c r="AC111" s="86">
        <f t="shared" si="10"/>
        <v>0</v>
      </c>
    </row>
    <row r="112" spans="2:29" ht="12.75">
      <c r="B112" s="89" t="s">
        <v>194</v>
      </c>
      <c r="C112" s="150"/>
      <c r="D112" s="90">
        <f t="shared" si="8"/>
        <v>0</v>
      </c>
      <c r="E112" s="85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88">
        <f t="shared" si="9"/>
        <v>0</v>
      </c>
      <c r="S112" s="52"/>
      <c r="T112" s="52"/>
      <c r="U112" s="52"/>
      <c r="V112" s="52"/>
      <c r="W112" s="52"/>
      <c r="X112" s="52"/>
      <c r="Y112" s="52"/>
      <c r="Z112" s="52"/>
      <c r="AA112" s="52"/>
      <c r="AB112" s="53"/>
      <c r="AC112" s="86">
        <f t="shared" si="10"/>
        <v>0</v>
      </c>
    </row>
    <row r="113" spans="2:30" ht="13.5" customHeight="1" thickBot="1">
      <c r="B113" s="169" t="s">
        <v>169</v>
      </c>
      <c r="C113" s="170"/>
      <c r="D113" s="91">
        <f aca="true" t="shared" si="14" ref="D113:AC113">SUM(D45:D112)</f>
        <v>74287</v>
      </c>
      <c r="E113" s="91">
        <f t="shared" si="14"/>
        <v>74100</v>
      </c>
      <c r="F113" s="92">
        <f t="shared" si="14"/>
        <v>187</v>
      </c>
      <c r="G113" s="92">
        <f t="shared" si="14"/>
        <v>0</v>
      </c>
      <c r="H113" s="92">
        <f t="shared" si="14"/>
        <v>0</v>
      </c>
      <c r="I113" s="92">
        <f t="shared" si="14"/>
        <v>0</v>
      </c>
      <c r="J113" s="92">
        <f t="shared" si="14"/>
        <v>0</v>
      </c>
      <c r="K113" s="92">
        <f t="shared" si="14"/>
        <v>18888</v>
      </c>
      <c r="L113" s="92">
        <f t="shared" si="14"/>
        <v>29884</v>
      </c>
      <c r="M113" s="92">
        <f t="shared" si="14"/>
        <v>2875</v>
      </c>
      <c r="N113" s="92">
        <f t="shared" si="14"/>
        <v>22640</v>
      </c>
      <c r="O113" s="92">
        <f t="shared" si="14"/>
        <v>0</v>
      </c>
      <c r="P113" s="92">
        <f t="shared" si="14"/>
        <v>0</v>
      </c>
      <c r="Q113" s="92">
        <f t="shared" si="14"/>
        <v>0</v>
      </c>
      <c r="R113" s="92">
        <f t="shared" si="14"/>
        <v>0</v>
      </c>
      <c r="S113" s="92">
        <f t="shared" si="14"/>
        <v>0</v>
      </c>
      <c r="T113" s="92">
        <f t="shared" si="14"/>
        <v>0</v>
      </c>
      <c r="U113" s="92">
        <f t="shared" si="14"/>
        <v>0</v>
      </c>
      <c r="V113" s="92">
        <f t="shared" si="14"/>
        <v>0</v>
      </c>
      <c r="W113" s="92">
        <f t="shared" si="14"/>
        <v>0</v>
      </c>
      <c r="X113" s="92">
        <f t="shared" si="14"/>
        <v>0</v>
      </c>
      <c r="Y113" s="92">
        <f t="shared" si="14"/>
        <v>0</v>
      </c>
      <c r="Z113" s="92">
        <f t="shared" si="14"/>
        <v>0</v>
      </c>
      <c r="AA113" s="92">
        <f t="shared" si="14"/>
        <v>74287</v>
      </c>
      <c r="AB113" s="93">
        <f t="shared" si="14"/>
        <v>0</v>
      </c>
      <c r="AC113" s="94">
        <f t="shared" si="14"/>
        <v>297148</v>
      </c>
      <c r="AD113" s="33">
        <f>SUM(D113:AB113)</f>
        <v>297148</v>
      </c>
    </row>
    <row r="114" spans="2:29" ht="13.5" customHeight="1" thickBot="1">
      <c r="B114" s="167" t="s">
        <v>170</v>
      </c>
      <c r="C114" s="168"/>
      <c r="D114" s="95">
        <f>SUM(D25+D42+D113)</f>
        <v>256402</v>
      </c>
      <c r="E114" s="95">
        <f aca="true" t="shared" si="15" ref="E114:AC114">SUM(E25+E42+E113)</f>
        <v>251356</v>
      </c>
      <c r="F114" s="30">
        <f t="shared" si="15"/>
        <v>4943</v>
      </c>
      <c r="G114" s="30">
        <f t="shared" si="15"/>
        <v>103</v>
      </c>
      <c r="H114" s="30">
        <f t="shared" si="15"/>
        <v>0</v>
      </c>
      <c r="I114" s="30">
        <f t="shared" si="15"/>
        <v>0</v>
      </c>
      <c r="J114" s="30">
        <f t="shared" si="15"/>
        <v>0</v>
      </c>
      <c r="K114" s="30">
        <f t="shared" si="15"/>
        <v>72613</v>
      </c>
      <c r="L114" s="30">
        <f t="shared" si="15"/>
        <v>94965</v>
      </c>
      <c r="M114" s="30">
        <f t="shared" si="15"/>
        <v>12708</v>
      </c>
      <c r="N114" s="30">
        <f t="shared" si="15"/>
        <v>76116</v>
      </c>
      <c r="O114" s="30">
        <f t="shared" si="15"/>
        <v>55</v>
      </c>
      <c r="P114" s="30">
        <f t="shared" si="15"/>
        <v>4</v>
      </c>
      <c r="Q114" s="30">
        <f t="shared" si="15"/>
        <v>84</v>
      </c>
      <c r="R114" s="30">
        <f t="shared" si="15"/>
        <v>2193</v>
      </c>
      <c r="S114" s="30">
        <f t="shared" si="15"/>
        <v>1650</v>
      </c>
      <c r="T114" s="30">
        <f t="shared" si="15"/>
        <v>0</v>
      </c>
      <c r="U114" s="30">
        <f t="shared" si="15"/>
        <v>543</v>
      </c>
      <c r="V114" s="30">
        <f t="shared" si="15"/>
        <v>0</v>
      </c>
      <c r="W114" s="30">
        <f t="shared" si="15"/>
        <v>0</v>
      </c>
      <c r="X114" s="30">
        <f t="shared" si="15"/>
        <v>7</v>
      </c>
      <c r="Y114" s="30">
        <f t="shared" si="15"/>
        <v>0</v>
      </c>
      <c r="Z114" s="30">
        <f t="shared" si="15"/>
        <v>2891</v>
      </c>
      <c r="AA114" s="30">
        <f t="shared" si="15"/>
        <v>219367</v>
      </c>
      <c r="AB114" s="31">
        <f t="shared" si="15"/>
        <v>151350</v>
      </c>
      <c r="AC114" s="96">
        <f t="shared" si="15"/>
        <v>1147350</v>
      </c>
    </row>
  </sheetData>
  <sheetProtection password="C7E0" sheet="1" objects="1" scenarios="1"/>
  <mergeCells count="40">
    <mergeCell ref="B113:C113"/>
    <mergeCell ref="B114:C114"/>
    <mergeCell ref="AA2:AA6"/>
    <mergeCell ref="AC2:AC6"/>
    <mergeCell ref="AB2:AB6"/>
    <mergeCell ref="B7:C7"/>
    <mergeCell ref="N4:N6"/>
    <mergeCell ref="R2:Y2"/>
    <mergeCell ref="R3:R6"/>
    <mergeCell ref="X3:Y3"/>
    <mergeCell ref="X4:X6"/>
    <mergeCell ref="Y4:Y6"/>
    <mergeCell ref="Z2:Z6"/>
    <mergeCell ref="U4:U6"/>
    <mergeCell ref="T4:T6"/>
    <mergeCell ref="S4:S6"/>
    <mergeCell ref="Q2:Q6"/>
    <mergeCell ref="O2:O6"/>
    <mergeCell ref="P2:P6"/>
    <mergeCell ref="S3:W3"/>
    <mergeCell ref="W4:W6"/>
    <mergeCell ref="V4:V6"/>
    <mergeCell ref="D2:N2"/>
    <mergeCell ref="B2:C6"/>
    <mergeCell ref="D3:D6"/>
    <mergeCell ref="H4:H6"/>
    <mergeCell ref="J4:J6"/>
    <mergeCell ref="E3:J3"/>
    <mergeCell ref="K3:N3"/>
    <mergeCell ref="K4:K6"/>
    <mergeCell ref="L4:L6"/>
    <mergeCell ref="M4:M6"/>
    <mergeCell ref="I4:I6"/>
    <mergeCell ref="E4:E6"/>
    <mergeCell ref="F4:F6"/>
    <mergeCell ref="G4:G6"/>
    <mergeCell ref="B42:C42"/>
    <mergeCell ref="B41:C41"/>
    <mergeCell ref="B25:C25"/>
    <mergeCell ref="B24:C24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3"/>
  <dimension ref="A2:AC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C8" sqref="AC8"/>
    </sheetView>
  </sheetViews>
  <sheetFormatPr defaultColWidth="9.00390625" defaultRowHeight="12.75"/>
  <cols>
    <col min="1" max="1" width="3.875" style="33" customWidth="1"/>
    <col min="2" max="2" width="3.625" style="33" customWidth="1"/>
    <col min="3" max="3" width="19.25390625" style="33" customWidth="1"/>
    <col min="4" max="9" width="9.125" style="33" customWidth="1"/>
    <col min="10" max="10" width="9.875" style="33" customWidth="1"/>
    <col min="11" max="11" width="9.125" style="33" customWidth="1"/>
    <col min="12" max="12" width="10.125" style="33" customWidth="1"/>
    <col min="13" max="13" width="9.75390625" style="33" customWidth="1"/>
    <col min="14" max="14" width="9.125" style="33" customWidth="1"/>
    <col min="15" max="15" width="9.75390625" style="33" customWidth="1"/>
    <col min="16" max="20" width="9.125" style="33" customWidth="1"/>
    <col min="21" max="21" width="11.625" style="33" customWidth="1"/>
    <col min="22" max="22" width="10.375" style="33" customWidth="1"/>
    <col min="23" max="24" width="9.125" style="33" customWidth="1"/>
    <col min="25" max="25" width="10.375" style="33" customWidth="1"/>
    <col min="26" max="16384" width="9.125" style="33" customWidth="1"/>
  </cols>
  <sheetData>
    <row r="1" ht="12.75" thickBot="1"/>
    <row r="2" spans="2:29" ht="12.75" customHeight="1">
      <c r="B2" s="173" t="s">
        <v>0</v>
      </c>
      <c r="C2" s="207"/>
      <c r="D2" s="172" t="s">
        <v>17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22</v>
      </c>
      <c r="R2" s="172" t="s">
        <v>23</v>
      </c>
      <c r="S2" s="172" t="s">
        <v>24</v>
      </c>
      <c r="T2" s="172" t="s">
        <v>25</v>
      </c>
      <c r="U2" s="172" t="s">
        <v>82</v>
      </c>
      <c r="V2" s="172" t="s">
        <v>126</v>
      </c>
      <c r="W2" s="172" t="s">
        <v>127</v>
      </c>
      <c r="X2" s="172" t="s">
        <v>83</v>
      </c>
      <c r="Y2" s="172" t="s">
        <v>128</v>
      </c>
      <c r="Z2" s="172" t="s">
        <v>84</v>
      </c>
      <c r="AA2" s="206" t="s">
        <v>140</v>
      </c>
      <c r="AB2" s="172" t="s">
        <v>129</v>
      </c>
      <c r="AC2" s="186" t="s">
        <v>12</v>
      </c>
    </row>
    <row r="3" spans="2:29" ht="12.75" customHeight="1">
      <c r="B3" s="208"/>
      <c r="C3" s="209"/>
      <c r="D3" s="161" t="s">
        <v>18</v>
      </c>
      <c r="E3" s="161" t="s">
        <v>9</v>
      </c>
      <c r="F3" s="182"/>
      <c r="G3" s="182"/>
      <c r="H3" s="182"/>
      <c r="I3" s="182"/>
      <c r="J3" s="212" t="s">
        <v>10</v>
      </c>
      <c r="K3" s="213"/>
      <c r="L3" s="213"/>
      <c r="M3" s="213"/>
      <c r="N3" s="213"/>
      <c r="O3" s="213"/>
      <c r="P3" s="179"/>
      <c r="Q3" s="161"/>
      <c r="R3" s="161"/>
      <c r="S3" s="161"/>
      <c r="T3" s="161"/>
      <c r="U3" s="182"/>
      <c r="V3" s="182"/>
      <c r="W3" s="182"/>
      <c r="X3" s="182"/>
      <c r="Y3" s="182"/>
      <c r="Z3" s="182"/>
      <c r="AA3" s="182"/>
      <c r="AB3" s="182"/>
      <c r="AC3" s="223"/>
    </row>
    <row r="4" spans="2:29" ht="12">
      <c r="B4" s="208"/>
      <c r="C4" s="209"/>
      <c r="D4" s="161"/>
      <c r="E4" s="161" t="s">
        <v>13</v>
      </c>
      <c r="F4" s="161" t="s">
        <v>2</v>
      </c>
      <c r="G4" s="161" t="s">
        <v>3</v>
      </c>
      <c r="H4" s="161" t="s">
        <v>5</v>
      </c>
      <c r="I4" s="161" t="s">
        <v>19</v>
      </c>
      <c r="J4" s="166" t="s">
        <v>6</v>
      </c>
      <c r="K4" s="217" t="s">
        <v>10</v>
      </c>
      <c r="L4" s="218"/>
      <c r="M4" s="218"/>
      <c r="N4" s="218"/>
      <c r="O4" s="219"/>
      <c r="P4" s="161" t="s">
        <v>21</v>
      </c>
      <c r="Q4" s="161"/>
      <c r="R4" s="161"/>
      <c r="S4" s="161"/>
      <c r="T4" s="161"/>
      <c r="U4" s="182"/>
      <c r="V4" s="182"/>
      <c r="W4" s="182"/>
      <c r="X4" s="182"/>
      <c r="Y4" s="182"/>
      <c r="Z4" s="182"/>
      <c r="AA4" s="182"/>
      <c r="AB4" s="182"/>
      <c r="AC4" s="223"/>
    </row>
    <row r="5" spans="2:29" ht="6.75" customHeight="1">
      <c r="B5" s="208"/>
      <c r="C5" s="209"/>
      <c r="D5" s="161"/>
      <c r="E5" s="161"/>
      <c r="F5" s="161"/>
      <c r="G5" s="161"/>
      <c r="H5" s="161"/>
      <c r="I5" s="161"/>
      <c r="J5" s="215"/>
      <c r="K5" s="220"/>
      <c r="L5" s="221"/>
      <c r="M5" s="221"/>
      <c r="N5" s="221"/>
      <c r="O5" s="222"/>
      <c r="P5" s="182"/>
      <c r="Q5" s="161"/>
      <c r="R5" s="161"/>
      <c r="S5" s="161"/>
      <c r="T5" s="161"/>
      <c r="U5" s="182"/>
      <c r="V5" s="182"/>
      <c r="W5" s="182"/>
      <c r="X5" s="182"/>
      <c r="Y5" s="182"/>
      <c r="Z5" s="182"/>
      <c r="AA5" s="182"/>
      <c r="AB5" s="182"/>
      <c r="AC5" s="223"/>
    </row>
    <row r="6" spans="2:29" ht="36.75" thickBot="1">
      <c r="B6" s="210"/>
      <c r="C6" s="211"/>
      <c r="D6" s="214"/>
      <c r="E6" s="214"/>
      <c r="F6" s="214"/>
      <c r="G6" s="214"/>
      <c r="H6" s="214"/>
      <c r="I6" s="214"/>
      <c r="J6" s="216"/>
      <c r="K6" s="101" t="s">
        <v>20</v>
      </c>
      <c r="L6" s="101" t="s">
        <v>114</v>
      </c>
      <c r="M6" s="101" t="s">
        <v>113</v>
      </c>
      <c r="N6" s="101" t="s">
        <v>8</v>
      </c>
      <c r="O6" s="101" t="s">
        <v>125</v>
      </c>
      <c r="P6" s="205"/>
      <c r="Q6" s="214"/>
      <c r="R6" s="214"/>
      <c r="S6" s="214"/>
      <c r="T6" s="214"/>
      <c r="U6" s="205"/>
      <c r="V6" s="205"/>
      <c r="W6" s="205"/>
      <c r="X6" s="205"/>
      <c r="Y6" s="205"/>
      <c r="Z6" s="205"/>
      <c r="AA6" s="205"/>
      <c r="AB6" s="205"/>
      <c r="AC6" s="224"/>
    </row>
    <row r="7" spans="2:29" ht="12.75" thickBot="1">
      <c r="B7" s="202" t="str">
        <f>'knižničný fond'!B7</f>
        <v>Okres SVIDNÍK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4"/>
    </row>
    <row r="8" spans="2:29" ht="12.75" thickBot="1">
      <c r="B8" s="36" t="str">
        <f>+'knižničný fond'!B8</f>
        <v>1.</v>
      </c>
      <c r="C8" s="3" t="str">
        <f>'knižničný fond'!C8</f>
        <v>Svidník</v>
      </c>
      <c r="D8" s="102">
        <f aca="true" t="shared" si="0" ref="D8:D40">SUM(E8:I8)</f>
        <v>65066</v>
      </c>
      <c r="E8" s="39">
        <v>14497</v>
      </c>
      <c r="F8" s="39">
        <v>20465</v>
      </c>
      <c r="G8" s="39">
        <v>2797</v>
      </c>
      <c r="H8" s="39">
        <v>13364</v>
      </c>
      <c r="I8" s="39">
        <v>13943</v>
      </c>
      <c r="J8" s="39">
        <v>444</v>
      </c>
      <c r="K8" s="39">
        <v>444</v>
      </c>
      <c r="L8" s="39">
        <v>0</v>
      </c>
      <c r="M8" s="39">
        <v>0</v>
      </c>
      <c r="N8" s="39">
        <v>0</v>
      </c>
      <c r="O8" s="39">
        <v>0</v>
      </c>
      <c r="P8" s="39">
        <v>6150</v>
      </c>
      <c r="Q8" s="39">
        <v>84</v>
      </c>
      <c r="R8" s="39">
        <v>165</v>
      </c>
      <c r="S8" s="39">
        <v>0</v>
      </c>
      <c r="T8" s="39">
        <v>0</v>
      </c>
      <c r="U8" s="39">
        <v>1376</v>
      </c>
      <c r="V8" s="39">
        <v>1</v>
      </c>
      <c r="W8" s="39">
        <v>46</v>
      </c>
      <c r="X8" s="39">
        <v>3</v>
      </c>
      <c r="Y8" s="39">
        <v>48</v>
      </c>
      <c r="Z8" s="39">
        <v>863</v>
      </c>
      <c r="AA8" s="41">
        <v>620</v>
      </c>
      <c r="AB8" s="41">
        <v>48</v>
      </c>
      <c r="AC8" s="82">
        <f aca="true" t="shared" si="1" ref="AC8:AC40">SUM(D8:AB8)</f>
        <v>140424</v>
      </c>
    </row>
    <row r="9" spans="2:29" ht="12.75" thickBot="1">
      <c r="B9" s="202" t="str">
        <f>'knižničný fond'!B9</f>
        <v>Mestské knižnice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4"/>
    </row>
    <row r="10" spans="2:29" ht="12.75" thickBot="1">
      <c r="B10" s="44" t="str">
        <f>+'knižničný fond'!B10</f>
        <v>1.</v>
      </c>
      <c r="C10" s="12" t="str">
        <f>'knižničný fond'!C10</f>
        <v>Giraltovce</v>
      </c>
      <c r="D10" s="80">
        <f t="shared" si="0"/>
        <v>15340</v>
      </c>
      <c r="E10" s="39">
        <v>1309</v>
      </c>
      <c r="F10" s="39">
        <v>5873</v>
      </c>
      <c r="G10" s="39">
        <v>1083</v>
      </c>
      <c r="H10" s="39">
        <v>5705</v>
      </c>
      <c r="I10" s="39">
        <v>1370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1344</v>
      </c>
      <c r="Q10" s="39">
        <v>0</v>
      </c>
      <c r="R10" s="39">
        <v>0</v>
      </c>
      <c r="S10" s="39">
        <v>0</v>
      </c>
      <c r="T10" s="39">
        <v>0</v>
      </c>
      <c r="U10" s="39">
        <v>126</v>
      </c>
      <c r="V10" s="39">
        <v>0</v>
      </c>
      <c r="W10" s="39">
        <v>0</v>
      </c>
      <c r="X10" s="39">
        <v>1</v>
      </c>
      <c r="Y10" s="39">
        <v>10</v>
      </c>
      <c r="Z10" s="39">
        <v>210</v>
      </c>
      <c r="AA10" s="41">
        <v>200</v>
      </c>
      <c r="AB10" s="41">
        <v>50</v>
      </c>
      <c r="AC10" s="86">
        <f t="shared" si="1"/>
        <v>32621</v>
      </c>
    </row>
    <row r="11" spans="2:29" ht="12.75" thickBot="1">
      <c r="B11" s="202" t="str">
        <f>+'knižničný fond'!B11</f>
        <v>Profesionálne knižnice</v>
      </c>
      <c r="C11" s="203">
        <f>+'knižničný fond'!C11</f>
        <v>0</v>
      </c>
      <c r="D11" s="203">
        <f>+'knižničný fond'!D11</f>
        <v>0</v>
      </c>
      <c r="E11" s="203">
        <f>+'knižničný fond'!E11</f>
        <v>0</v>
      </c>
      <c r="F11" s="203">
        <f>+'knižničný fond'!F11</f>
        <v>0</v>
      </c>
      <c r="G11" s="203">
        <f>+'knižničný fond'!G11</f>
        <v>0</v>
      </c>
      <c r="H11" s="203">
        <f>+'knižničný fond'!H11</f>
        <v>0</v>
      </c>
      <c r="I11" s="203">
        <f>+'knižničný fond'!I11</f>
        <v>0</v>
      </c>
      <c r="J11" s="203">
        <f>+'knižničný fond'!J11</f>
        <v>0</v>
      </c>
      <c r="K11" s="203">
        <f>+'knižničný fond'!K11</f>
        <v>0</v>
      </c>
      <c r="L11" s="203">
        <f>+'knižničný fond'!L11</f>
        <v>0</v>
      </c>
      <c r="M11" s="203">
        <f>+'knižničný fond'!M11</f>
        <v>0</v>
      </c>
      <c r="N11" s="203">
        <f>+'knižničný fond'!N11</f>
        <v>0</v>
      </c>
      <c r="O11" s="203">
        <f>+'knižničný fond'!O11</f>
        <v>0</v>
      </c>
      <c r="P11" s="203">
        <f>+'knižničný fond'!P11</f>
        <v>0</v>
      </c>
      <c r="Q11" s="203">
        <f>+'knižničný fond'!Q11</f>
        <v>0</v>
      </c>
      <c r="R11" s="203">
        <f>+'knižničný fond'!R11</f>
        <v>0</v>
      </c>
      <c r="S11" s="203">
        <f>+'knižničný fond'!S11</f>
        <v>0</v>
      </c>
      <c r="T11" s="203">
        <f>+'knižničný fond'!T11</f>
        <v>0</v>
      </c>
      <c r="U11" s="203">
        <f>+'knižničný fond'!U11</f>
        <v>0</v>
      </c>
      <c r="V11" s="203">
        <f>+'knižničný fond'!V11</f>
        <v>0</v>
      </c>
      <c r="W11" s="203">
        <f>+'knižničný fond'!W11</f>
        <v>0</v>
      </c>
      <c r="X11" s="203">
        <f>+'knižničný fond'!X11</f>
        <v>0</v>
      </c>
      <c r="Y11" s="203">
        <f>+'knižničný fond'!Y11</f>
        <v>0</v>
      </c>
      <c r="Z11" s="203">
        <f>+'knižničný fond'!Z11</f>
        <v>0</v>
      </c>
      <c r="AA11" s="203">
        <f>+'knižničný fond'!AA11</f>
        <v>0</v>
      </c>
      <c r="AB11" s="203">
        <f>+'knižničný fond'!AB11</f>
        <v>0</v>
      </c>
      <c r="AC11" s="204">
        <f>+'knižničný fond'!AC11</f>
        <v>0</v>
      </c>
    </row>
    <row r="12" spans="2:29" ht="12.75" thickBot="1">
      <c r="B12" s="54" t="str">
        <f>+'knižničný fond'!B12</f>
        <v>1.</v>
      </c>
      <c r="C12" s="18">
        <f>'knižničný fond'!C12</f>
        <v>0</v>
      </c>
      <c r="D12" s="100">
        <f>SUM(E12:I12)</f>
        <v>0</v>
      </c>
      <c r="E12" s="52">
        <v>0</v>
      </c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3"/>
      <c r="AB12" s="53"/>
      <c r="AC12" s="87">
        <f>SUM(D12:AB12)</f>
        <v>0</v>
      </c>
    </row>
    <row r="13" spans="2:29" ht="12.75" thickBot="1">
      <c r="B13" s="202" t="str">
        <f>'knižničný fond'!B13</f>
        <v>Neprofesionálne knižnice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4"/>
    </row>
    <row r="14" spans="2:29" ht="12">
      <c r="B14" s="44" t="str">
        <f>+'knižničný fond'!B14</f>
        <v>1.</v>
      </c>
      <c r="C14" s="12" t="str">
        <f>'knižničný fond'!C14</f>
        <v>Kračúnovce</v>
      </c>
      <c r="D14" s="80">
        <f t="shared" si="0"/>
        <v>1467</v>
      </c>
      <c r="E14" s="52">
        <v>370</v>
      </c>
      <c r="F14" s="52">
        <v>464</v>
      </c>
      <c r="G14" s="52">
        <v>90</v>
      </c>
      <c r="H14" s="52">
        <v>543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50</v>
      </c>
      <c r="AA14" s="53">
        <v>50</v>
      </c>
      <c r="AB14" s="53">
        <v>1</v>
      </c>
      <c r="AC14" s="86">
        <f t="shared" si="1"/>
        <v>3035</v>
      </c>
    </row>
    <row r="15" spans="2:29" ht="12">
      <c r="B15" s="54" t="str">
        <f>+'knižničný fond'!B15</f>
        <v>2.</v>
      </c>
      <c r="C15" s="18" t="str">
        <f>'knižničný fond'!C15</f>
        <v>Kružlová</v>
      </c>
      <c r="D15" s="100">
        <f t="shared" si="0"/>
        <v>263</v>
      </c>
      <c r="E15" s="52">
        <v>51</v>
      </c>
      <c r="F15" s="52">
        <v>36</v>
      </c>
      <c r="G15" s="52">
        <v>28</v>
      </c>
      <c r="H15" s="52">
        <v>148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4</v>
      </c>
      <c r="Z15" s="52">
        <v>32</v>
      </c>
      <c r="AA15" s="53">
        <v>32</v>
      </c>
      <c r="AB15" s="53">
        <v>4</v>
      </c>
      <c r="AC15" s="87">
        <f t="shared" si="1"/>
        <v>598</v>
      </c>
    </row>
    <row r="16" spans="2:29" ht="12">
      <c r="B16" s="54" t="str">
        <f>+'knižničný fond'!B16</f>
        <v>3.</v>
      </c>
      <c r="C16" s="18" t="str">
        <f>'knižničný fond'!C16</f>
        <v>Mestisko</v>
      </c>
      <c r="D16" s="100">
        <f t="shared" si="0"/>
        <v>1585</v>
      </c>
      <c r="E16" s="52">
        <v>760</v>
      </c>
      <c r="F16" s="52">
        <v>380</v>
      </c>
      <c r="G16" s="52">
        <v>45</v>
      </c>
      <c r="H16" s="52">
        <v>400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7</v>
      </c>
      <c r="AA16" s="53">
        <v>7</v>
      </c>
      <c r="AB16" s="53">
        <v>2</v>
      </c>
      <c r="AC16" s="87">
        <f t="shared" si="1"/>
        <v>3186</v>
      </c>
    </row>
    <row r="17" spans="2:29" ht="12">
      <c r="B17" s="54" t="str">
        <f>+'knižničný fond'!B17</f>
        <v>4.</v>
      </c>
      <c r="C17" s="18" t="str">
        <f>'knižničný fond'!C17</f>
        <v>Okrúhle</v>
      </c>
      <c r="D17" s="100">
        <f t="shared" si="0"/>
        <v>89</v>
      </c>
      <c r="E17" s="52">
        <v>11</v>
      </c>
      <c r="F17" s="52">
        <v>11</v>
      </c>
      <c r="G17" s="52">
        <v>1</v>
      </c>
      <c r="H17" s="52">
        <v>66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40</v>
      </c>
      <c r="AA17" s="53">
        <v>40</v>
      </c>
      <c r="AB17" s="53">
        <v>40</v>
      </c>
      <c r="AC17" s="87">
        <f t="shared" si="1"/>
        <v>298</v>
      </c>
    </row>
    <row r="18" spans="2:29" ht="12">
      <c r="B18" s="54" t="str">
        <f>+'knižničný fond'!B18</f>
        <v>5.</v>
      </c>
      <c r="C18" s="18" t="str">
        <f>'knižničný fond'!C18</f>
        <v>Rakovčík</v>
      </c>
      <c r="D18" s="100">
        <f t="shared" si="0"/>
        <v>178</v>
      </c>
      <c r="E18" s="52">
        <v>26</v>
      </c>
      <c r="F18" s="52">
        <v>85</v>
      </c>
      <c r="G18" s="52">
        <v>0</v>
      </c>
      <c r="H18" s="52">
        <v>67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10</v>
      </c>
      <c r="AA18" s="53">
        <v>10</v>
      </c>
      <c r="AB18" s="53">
        <v>4</v>
      </c>
      <c r="AC18" s="87">
        <f t="shared" si="1"/>
        <v>380</v>
      </c>
    </row>
    <row r="19" spans="2:29" ht="12">
      <c r="B19" s="54" t="str">
        <f>+'knižničný fond'!B19</f>
        <v>6.</v>
      </c>
      <c r="C19" s="18" t="str">
        <f>'knižničný fond'!C19</f>
        <v>Vyšný Mirošov</v>
      </c>
      <c r="D19" s="100">
        <f t="shared" si="0"/>
        <v>181</v>
      </c>
      <c r="E19" s="52">
        <v>61</v>
      </c>
      <c r="F19" s="52">
        <v>48</v>
      </c>
      <c r="G19" s="52">
        <v>56</v>
      </c>
      <c r="H19" s="52">
        <v>16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1</v>
      </c>
      <c r="Y19" s="52">
        <v>14</v>
      </c>
      <c r="Z19" s="52">
        <v>16</v>
      </c>
      <c r="AA19" s="53">
        <v>16</v>
      </c>
      <c r="AB19" s="53">
        <v>2</v>
      </c>
      <c r="AC19" s="87">
        <f t="shared" si="1"/>
        <v>411</v>
      </c>
    </row>
    <row r="20" spans="2:29" ht="12">
      <c r="B20" s="54" t="str">
        <f>+'knižničný fond'!B20</f>
        <v>7.</v>
      </c>
      <c r="C20" s="18">
        <f>'knižničný fond'!C20</f>
        <v>0</v>
      </c>
      <c r="D20" s="100">
        <f t="shared" si="0"/>
        <v>0</v>
      </c>
      <c r="E20" s="52">
        <v>0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3"/>
      <c r="AB20" s="53"/>
      <c r="AC20" s="87">
        <f t="shared" si="1"/>
        <v>0</v>
      </c>
    </row>
    <row r="21" spans="2:29" ht="12">
      <c r="B21" s="54" t="str">
        <f>+'knižničný fond'!B21</f>
        <v>8.</v>
      </c>
      <c r="C21" s="18">
        <f>'knižničný fond'!C21</f>
        <v>0</v>
      </c>
      <c r="D21" s="100">
        <f t="shared" si="0"/>
        <v>0</v>
      </c>
      <c r="E21" s="52">
        <v>0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3"/>
      <c r="AB21" s="53"/>
      <c r="AC21" s="87">
        <f t="shared" si="1"/>
        <v>0</v>
      </c>
    </row>
    <row r="22" spans="2:29" ht="12">
      <c r="B22" s="54" t="str">
        <f>+'knižničný fond'!B22</f>
        <v>9.</v>
      </c>
      <c r="C22" s="18">
        <f>'knižničný fond'!C22</f>
        <v>0</v>
      </c>
      <c r="D22" s="100">
        <f t="shared" si="0"/>
        <v>0</v>
      </c>
      <c r="E22" s="52">
        <v>0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3"/>
      <c r="AB22" s="53"/>
      <c r="AC22" s="87">
        <f t="shared" si="1"/>
        <v>0</v>
      </c>
    </row>
    <row r="23" spans="2:29" ht="12">
      <c r="B23" s="54" t="str">
        <f>+'knižničný fond'!B23</f>
        <v>10.</v>
      </c>
      <c r="C23" s="18">
        <f>'knižničný fond'!C23</f>
        <v>0</v>
      </c>
      <c r="D23" s="100">
        <f t="shared" si="0"/>
        <v>0</v>
      </c>
      <c r="E23" s="52">
        <v>0</v>
      </c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3"/>
      <c r="AB23" s="53"/>
      <c r="AC23" s="87">
        <f t="shared" si="1"/>
        <v>0</v>
      </c>
    </row>
    <row r="24" spans="1:29" ht="12.75" thickBot="1">
      <c r="A24" s="105"/>
      <c r="B24" s="197" t="str">
        <f>'knižničný fond'!B24</f>
        <v>SPOLU - Neprof. knižnice</v>
      </c>
      <c r="C24" s="198"/>
      <c r="D24" s="103">
        <f aca="true" t="shared" si="2" ref="D24:AC24">SUM(D14:D23)</f>
        <v>3763</v>
      </c>
      <c r="E24" s="59">
        <f t="shared" si="2"/>
        <v>1279</v>
      </c>
      <c r="F24" s="59">
        <f t="shared" si="2"/>
        <v>1024</v>
      </c>
      <c r="G24" s="59">
        <f t="shared" si="2"/>
        <v>220</v>
      </c>
      <c r="H24" s="59">
        <f t="shared" si="2"/>
        <v>1240</v>
      </c>
      <c r="I24" s="59">
        <f t="shared" si="2"/>
        <v>0</v>
      </c>
      <c r="J24" s="59">
        <f t="shared" si="2"/>
        <v>0</v>
      </c>
      <c r="K24" s="59">
        <f t="shared" si="2"/>
        <v>0</v>
      </c>
      <c r="L24" s="59">
        <f t="shared" si="2"/>
        <v>0</v>
      </c>
      <c r="M24" s="59">
        <f t="shared" si="2"/>
        <v>0</v>
      </c>
      <c r="N24" s="59">
        <f t="shared" si="2"/>
        <v>0</v>
      </c>
      <c r="O24" s="59">
        <f t="shared" si="2"/>
        <v>0</v>
      </c>
      <c r="P24" s="59">
        <f t="shared" si="2"/>
        <v>0</v>
      </c>
      <c r="Q24" s="59">
        <f t="shared" si="2"/>
        <v>0</v>
      </c>
      <c r="R24" s="59">
        <f t="shared" si="2"/>
        <v>0</v>
      </c>
      <c r="S24" s="59">
        <f t="shared" si="2"/>
        <v>0</v>
      </c>
      <c r="T24" s="59">
        <f t="shared" si="2"/>
        <v>0</v>
      </c>
      <c r="U24" s="59">
        <f t="shared" si="2"/>
        <v>0</v>
      </c>
      <c r="V24" s="59">
        <f t="shared" si="2"/>
        <v>0</v>
      </c>
      <c r="W24" s="59">
        <f t="shared" si="2"/>
        <v>0</v>
      </c>
      <c r="X24" s="59">
        <f t="shared" si="2"/>
        <v>1</v>
      </c>
      <c r="Y24" s="59">
        <f t="shared" si="2"/>
        <v>18</v>
      </c>
      <c r="Z24" s="59">
        <f t="shared" si="2"/>
        <v>155</v>
      </c>
      <c r="AA24" s="59">
        <f t="shared" si="2"/>
        <v>155</v>
      </c>
      <c r="AB24" s="59">
        <f t="shared" si="2"/>
        <v>53</v>
      </c>
      <c r="AC24" s="104">
        <f t="shared" si="2"/>
        <v>7908</v>
      </c>
    </row>
    <row r="25" spans="2:29" ht="12.75" thickBot="1">
      <c r="B25" s="195" t="str">
        <f>'knižničný fond'!B25</f>
        <v>SPOLU - okr. Svidník</v>
      </c>
      <c r="C25" s="196"/>
      <c r="D25" s="106">
        <f aca="true" t="shared" si="3" ref="D25:AC25">SUM(D8+D10+D12+D24)</f>
        <v>84169</v>
      </c>
      <c r="E25" s="106">
        <f t="shared" si="3"/>
        <v>17085</v>
      </c>
      <c r="F25" s="106">
        <f t="shared" si="3"/>
        <v>27362</v>
      </c>
      <c r="G25" s="106">
        <f t="shared" si="3"/>
        <v>4100</v>
      </c>
      <c r="H25" s="106">
        <f t="shared" si="3"/>
        <v>20309</v>
      </c>
      <c r="I25" s="106">
        <f t="shared" si="3"/>
        <v>15313</v>
      </c>
      <c r="J25" s="106">
        <f t="shared" si="3"/>
        <v>444</v>
      </c>
      <c r="K25" s="106">
        <f t="shared" si="3"/>
        <v>444</v>
      </c>
      <c r="L25" s="106">
        <f t="shared" si="3"/>
        <v>0</v>
      </c>
      <c r="M25" s="106">
        <f t="shared" si="3"/>
        <v>0</v>
      </c>
      <c r="N25" s="106">
        <f t="shared" si="3"/>
        <v>0</v>
      </c>
      <c r="O25" s="106">
        <f t="shared" si="3"/>
        <v>0</v>
      </c>
      <c r="P25" s="106">
        <f t="shared" si="3"/>
        <v>7494</v>
      </c>
      <c r="Q25" s="106">
        <f t="shared" si="3"/>
        <v>84</v>
      </c>
      <c r="R25" s="106">
        <f t="shared" si="3"/>
        <v>165</v>
      </c>
      <c r="S25" s="106">
        <f t="shared" si="3"/>
        <v>0</v>
      </c>
      <c r="T25" s="106">
        <f t="shared" si="3"/>
        <v>0</v>
      </c>
      <c r="U25" s="106">
        <f t="shared" si="3"/>
        <v>1502</v>
      </c>
      <c r="V25" s="106">
        <f t="shared" si="3"/>
        <v>1</v>
      </c>
      <c r="W25" s="106">
        <f t="shared" si="3"/>
        <v>46</v>
      </c>
      <c r="X25" s="106">
        <f t="shared" si="3"/>
        <v>5</v>
      </c>
      <c r="Y25" s="106">
        <f t="shared" si="3"/>
        <v>76</v>
      </c>
      <c r="Z25" s="106">
        <f t="shared" si="3"/>
        <v>1228</v>
      </c>
      <c r="AA25" s="106">
        <f t="shared" si="3"/>
        <v>975</v>
      </c>
      <c r="AB25" s="106">
        <f t="shared" si="3"/>
        <v>151</v>
      </c>
      <c r="AC25" s="106">
        <f t="shared" si="3"/>
        <v>180953</v>
      </c>
    </row>
    <row r="26" spans="2:29" ht="12.75" thickBot="1">
      <c r="B26" s="199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1"/>
    </row>
    <row r="27" spans="2:29" ht="12.75" thickBot="1">
      <c r="B27" s="202" t="str">
        <f>'knižničný fond'!B27</f>
        <v>Okres STROPKOV</v>
      </c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4"/>
    </row>
    <row r="28" spans="2:29" ht="12.75" thickBot="1">
      <c r="B28" s="202" t="str">
        <f>'knižničný fond'!B28</f>
        <v>Mestské knižnice</v>
      </c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4"/>
    </row>
    <row r="29" spans="2:29" ht="12.75" thickBot="1">
      <c r="B29" s="44" t="str">
        <f>+'knižničný fond'!B29</f>
        <v>1.</v>
      </c>
      <c r="C29" s="12" t="str">
        <f>'knižničný fond'!C29</f>
        <v>Stropkov</v>
      </c>
      <c r="D29" s="80">
        <f t="shared" si="0"/>
        <v>39064</v>
      </c>
      <c r="E29" s="39">
        <v>3557</v>
      </c>
      <c r="F29" s="39">
        <v>10958</v>
      </c>
      <c r="G29" s="39">
        <v>1745</v>
      </c>
      <c r="H29" s="39">
        <v>7595</v>
      </c>
      <c r="I29" s="39">
        <v>15209</v>
      </c>
      <c r="J29" s="39">
        <v>46</v>
      </c>
      <c r="K29" s="39">
        <v>46</v>
      </c>
      <c r="L29" s="39">
        <v>0</v>
      </c>
      <c r="M29" s="39">
        <v>0</v>
      </c>
      <c r="N29" s="39">
        <v>0</v>
      </c>
      <c r="O29" s="39">
        <v>0</v>
      </c>
      <c r="P29" s="39">
        <v>15132</v>
      </c>
      <c r="Q29" s="39">
        <v>0</v>
      </c>
      <c r="R29" s="39">
        <v>306</v>
      </c>
      <c r="S29" s="39">
        <v>0</v>
      </c>
      <c r="T29" s="39">
        <v>0</v>
      </c>
      <c r="U29" s="39">
        <v>2399</v>
      </c>
      <c r="V29" s="39">
        <v>0</v>
      </c>
      <c r="W29" s="39">
        <v>19</v>
      </c>
      <c r="X29" s="39">
        <v>1</v>
      </c>
      <c r="Y29" s="39">
        <v>50</v>
      </c>
      <c r="Z29" s="39">
        <v>555</v>
      </c>
      <c r="AA29" s="41">
        <v>460</v>
      </c>
      <c r="AB29" s="41">
        <v>40</v>
      </c>
      <c r="AC29" s="86">
        <f t="shared" si="1"/>
        <v>97182</v>
      </c>
    </row>
    <row r="30" spans="2:29" ht="12.75" thickBot="1">
      <c r="B30" s="202" t="str">
        <f>+'knižničný fond'!B30</f>
        <v>Neprofesionálne knižnice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4"/>
    </row>
    <row r="31" spans="2:29" ht="12">
      <c r="B31" s="44" t="str">
        <f>+'knižničný fond'!B31</f>
        <v>1.</v>
      </c>
      <c r="C31" s="12" t="str">
        <f>'knižničný fond'!C31</f>
        <v>Baňa</v>
      </c>
      <c r="D31" s="80">
        <f t="shared" si="0"/>
        <v>47</v>
      </c>
      <c r="E31" s="39">
        <v>14</v>
      </c>
      <c r="F31" s="39">
        <v>20</v>
      </c>
      <c r="G31" s="39">
        <v>3</v>
      </c>
      <c r="H31" s="39">
        <v>10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16</v>
      </c>
      <c r="AA31" s="41">
        <v>16</v>
      </c>
      <c r="AB31" s="41">
        <v>0</v>
      </c>
      <c r="AC31" s="86">
        <f t="shared" si="1"/>
        <v>126</v>
      </c>
    </row>
    <row r="32" spans="2:29" ht="12">
      <c r="B32" s="54" t="str">
        <f>+'knižničný fond'!B32</f>
        <v>2.</v>
      </c>
      <c r="C32" s="18" t="str">
        <f>'knižničný fond'!C32</f>
        <v>Bukovce</v>
      </c>
      <c r="D32" s="100">
        <f t="shared" si="0"/>
        <v>61</v>
      </c>
      <c r="E32" s="52">
        <v>17</v>
      </c>
      <c r="F32" s="52">
        <v>8</v>
      </c>
      <c r="G32" s="52">
        <v>10</v>
      </c>
      <c r="H32" s="52">
        <v>26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50</v>
      </c>
      <c r="AA32" s="53">
        <v>46</v>
      </c>
      <c r="AB32" s="53">
        <v>3</v>
      </c>
      <c r="AC32" s="87">
        <f t="shared" si="1"/>
        <v>221</v>
      </c>
    </row>
    <row r="33" spans="2:29" ht="12">
      <c r="B33" s="54" t="str">
        <f>+'knižničný fond'!B33</f>
        <v>3.</v>
      </c>
      <c r="C33" s="18" t="str">
        <f>'knižničný fond'!C33</f>
        <v>Duplín</v>
      </c>
      <c r="D33" s="100">
        <f t="shared" si="0"/>
        <v>245</v>
      </c>
      <c r="E33" s="52">
        <v>27</v>
      </c>
      <c r="F33" s="52">
        <v>100</v>
      </c>
      <c r="G33" s="52">
        <v>23</v>
      </c>
      <c r="H33" s="52">
        <v>34</v>
      </c>
      <c r="I33" s="52">
        <v>61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1</v>
      </c>
      <c r="Y33" s="52">
        <v>4</v>
      </c>
      <c r="Z33" s="52">
        <v>24</v>
      </c>
      <c r="AA33" s="53">
        <v>24</v>
      </c>
      <c r="AB33" s="53">
        <v>2</v>
      </c>
      <c r="AC33" s="87">
        <f t="shared" si="1"/>
        <v>545</v>
      </c>
    </row>
    <row r="34" spans="2:29" ht="12">
      <c r="B34" s="54" t="str">
        <f>+'knižničný fond'!B34</f>
        <v>4.</v>
      </c>
      <c r="C34" s="18" t="str">
        <f>'knižničný fond'!C34</f>
        <v>Turany nad Ondavou</v>
      </c>
      <c r="D34" s="100">
        <f t="shared" si="0"/>
        <v>325</v>
      </c>
      <c r="E34" s="52">
        <v>12</v>
      </c>
      <c r="F34" s="52">
        <v>39</v>
      </c>
      <c r="G34" s="52">
        <v>22</v>
      </c>
      <c r="H34" s="52">
        <v>252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45</v>
      </c>
      <c r="AA34" s="53">
        <v>45</v>
      </c>
      <c r="AB34" s="53">
        <v>2</v>
      </c>
      <c r="AC34" s="87">
        <f t="shared" si="1"/>
        <v>742</v>
      </c>
    </row>
    <row r="35" spans="2:29" ht="12">
      <c r="B35" s="54" t="str">
        <f>+'knižničný fond'!B35</f>
        <v>5.</v>
      </c>
      <c r="C35" s="18">
        <f>'knižničný fond'!C35</f>
        <v>0</v>
      </c>
      <c r="D35" s="100">
        <f t="shared" si="0"/>
        <v>0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3"/>
      <c r="AB35" s="53"/>
      <c r="AC35" s="87">
        <f t="shared" si="1"/>
        <v>0</v>
      </c>
    </row>
    <row r="36" spans="2:29" ht="12">
      <c r="B36" s="54" t="str">
        <f>+'knižničný fond'!B36</f>
        <v>6.</v>
      </c>
      <c r="C36" s="18">
        <f>'knižničný fond'!C36</f>
        <v>0</v>
      </c>
      <c r="D36" s="100">
        <f t="shared" si="0"/>
        <v>0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3"/>
      <c r="AB36" s="53"/>
      <c r="AC36" s="87">
        <f t="shared" si="1"/>
        <v>0</v>
      </c>
    </row>
    <row r="37" spans="2:29" ht="12">
      <c r="B37" s="54" t="str">
        <f>+'knižničný fond'!B37</f>
        <v>7.</v>
      </c>
      <c r="C37" s="18">
        <f>'knižničný fond'!C37</f>
        <v>0</v>
      </c>
      <c r="D37" s="100">
        <f t="shared" si="0"/>
        <v>0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3"/>
      <c r="AB37" s="53"/>
      <c r="AC37" s="87">
        <f t="shared" si="1"/>
        <v>0</v>
      </c>
    </row>
    <row r="38" spans="2:29" ht="12">
      <c r="B38" s="54" t="str">
        <f>+'knižničný fond'!B38</f>
        <v>8.</v>
      </c>
      <c r="C38" s="18">
        <f>'knižničný fond'!C38</f>
        <v>0</v>
      </c>
      <c r="D38" s="100">
        <f t="shared" si="0"/>
        <v>0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3"/>
      <c r="AB38" s="53"/>
      <c r="AC38" s="87">
        <f t="shared" si="1"/>
        <v>0</v>
      </c>
    </row>
    <row r="39" spans="2:29" ht="12">
      <c r="B39" s="54" t="str">
        <f>+'knižničný fond'!B39</f>
        <v>9.</v>
      </c>
      <c r="C39" s="18">
        <f>'knižničný fond'!C39</f>
        <v>0</v>
      </c>
      <c r="D39" s="100">
        <f t="shared" si="0"/>
        <v>0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3"/>
      <c r="AB39" s="53"/>
      <c r="AC39" s="87">
        <f t="shared" si="1"/>
        <v>0</v>
      </c>
    </row>
    <row r="40" spans="2:29" ht="12">
      <c r="B40" s="54" t="str">
        <f>+'knižničný fond'!B40</f>
        <v>10.</v>
      </c>
      <c r="C40" s="18">
        <f>'knižničný fond'!C40</f>
        <v>0</v>
      </c>
      <c r="D40" s="100">
        <f t="shared" si="0"/>
        <v>0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3"/>
      <c r="AB40" s="53"/>
      <c r="AC40" s="87">
        <f t="shared" si="1"/>
        <v>0</v>
      </c>
    </row>
    <row r="41" spans="2:29" ht="12.75" thickBot="1">
      <c r="B41" s="197" t="str">
        <f>'knižničný fond'!B41</f>
        <v>SPOLU - Neprof. knižnice</v>
      </c>
      <c r="C41" s="198"/>
      <c r="D41" s="103">
        <f aca="true" t="shared" si="4" ref="D41:AC41">SUM(D31:D40)</f>
        <v>678</v>
      </c>
      <c r="E41" s="59">
        <f t="shared" si="4"/>
        <v>70</v>
      </c>
      <c r="F41" s="59">
        <f t="shared" si="4"/>
        <v>167</v>
      </c>
      <c r="G41" s="59">
        <f t="shared" si="4"/>
        <v>58</v>
      </c>
      <c r="H41" s="59">
        <f t="shared" si="4"/>
        <v>322</v>
      </c>
      <c r="I41" s="59">
        <f t="shared" si="4"/>
        <v>61</v>
      </c>
      <c r="J41" s="59">
        <f t="shared" si="4"/>
        <v>0</v>
      </c>
      <c r="K41" s="59">
        <f t="shared" si="4"/>
        <v>0</v>
      </c>
      <c r="L41" s="59">
        <f t="shared" si="4"/>
        <v>0</v>
      </c>
      <c r="M41" s="59">
        <f t="shared" si="4"/>
        <v>0</v>
      </c>
      <c r="N41" s="59">
        <f t="shared" si="4"/>
        <v>0</v>
      </c>
      <c r="O41" s="59">
        <f t="shared" si="4"/>
        <v>0</v>
      </c>
      <c r="P41" s="59">
        <f t="shared" si="4"/>
        <v>0</v>
      </c>
      <c r="Q41" s="59">
        <f t="shared" si="4"/>
        <v>0</v>
      </c>
      <c r="R41" s="59">
        <f t="shared" si="4"/>
        <v>0</v>
      </c>
      <c r="S41" s="59">
        <f t="shared" si="4"/>
        <v>0</v>
      </c>
      <c r="T41" s="59">
        <f t="shared" si="4"/>
        <v>0</v>
      </c>
      <c r="U41" s="59">
        <f t="shared" si="4"/>
        <v>0</v>
      </c>
      <c r="V41" s="59">
        <f t="shared" si="4"/>
        <v>0</v>
      </c>
      <c r="W41" s="59">
        <f t="shared" si="4"/>
        <v>0</v>
      </c>
      <c r="X41" s="59">
        <f t="shared" si="4"/>
        <v>1</v>
      </c>
      <c r="Y41" s="59">
        <f t="shared" si="4"/>
        <v>4</v>
      </c>
      <c r="Z41" s="59">
        <f t="shared" si="4"/>
        <v>135</v>
      </c>
      <c r="AA41" s="59">
        <f t="shared" si="4"/>
        <v>131</v>
      </c>
      <c r="AB41" s="60">
        <f t="shared" si="4"/>
        <v>7</v>
      </c>
      <c r="AC41" s="104">
        <f t="shared" si="4"/>
        <v>1634</v>
      </c>
    </row>
    <row r="42" spans="2:29" ht="12.75" thickBot="1">
      <c r="B42" s="195" t="str">
        <f>'knižničný fond'!B42</f>
        <v>SPOLU - okres STROPKOV</v>
      </c>
      <c r="C42" s="196"/>
      <c r="D42" s="106">
        <f aca="true" t="shared" si="5" ref="D42:AC42">SUM(D29+D41)</f>
        <v>39742</v>
      </c>
      <c r="E42" s="63">
        <f t="shared" si="5"/>
        <v>3627</v>
      </c>
      <c r="F42" s="63">
        <f t="shared" si="5"/>
        <v>11125</v>
      </c>
      <c r="G42" s="63">
        <f t="shared" si="5"/>
        <v>1803</v>
      </c>
      <c r="H42" s="63">
        <f t="shared" si="5"/>
        <v>7917</v>
      </c>
      <c r="I42" s="63">
        <f t="shared" si="5"/>
        <v>15270</v>
      </c>
      <c r="J42" s="63">
        <f t="shared" si="5"/>
        <v>46</v>
      </c>
      <c r="K42" s="63">
        <f t="shared" si="5"/>
        <v>46</v>
      </c>
      <c r="L42" s="63">
        <f t="shared" si="5"/>
        <v>0</v>
      </c>
      <c r="M42" s="63">
        <f t="shared" si="5"/>
        <v>0</v>
      </c>
      <c r="N42" s="63">
        <f t="shared" si="5"/>
        <v>0</v>
      </c>
      <c r="O42" s="63">
        <f t="shared" si="5"/>
        <v>0</v>
      </c>
      <c r="P42" s="63">
        <f t="shared" si="5"/>
        <v>15132</v>
      </c>
      <c r="Q42" s="63">
        <f t="shared" si="5"/>
        <v>0</v>
      </c>
      <c r="R42" s="63">
        <f t="shared" si="5"/>
        <v>306</v>
      </c>
      <c r="S42" s="63">
        <f t="shared" si="5"/>
        <v>0</v>
      </c>
      <c r="T42" s="63">
        <f t="shared" si="5"/>
        <v>0</v>
      </c>
      <c r="U42" s="63">
        <f t="shared" si="5"/>
        <v>2399</v>
      </c>
      <c r="V42" s="63">
        <f t="shared" si="5"/>
        <v>0</v>
      </c>
      <c r="W42" s="63">
        <f t="shared" si="5"/>
        <v>19</v>
      </c>
      <c r="X42" s="63">
        <f t="shared" si="5"/>
        <v>2</v>
      </c>
      <c r="Y42" s="63">
        <f t="shared" si="5"/>
        <v>54</v>
      </c>
      <c r="Z42" s="63">
        <f t="shared" si="5"/>
        <v>690</v>
      </c>
      <c r="AA42" s="63">
        <f t="shared" si="5"/>
        <v>591</v>
      </c>
      <c r="AB42" s="64">
        <f t="shared" si="5"/>
        <v>47</v>
      </c>
      <c r="AC42" s="107">
        <f t="shared" si="5"/>
        <v>98816</v>
      </c>
    </row>
  </sheetData>
  <sheetProtection password="C7E0" sheet="1" objects="1" scenarios="1"/>
  <mergeCells count="38">
    <mergeCell ref="Z2:Z6"/>
    <mergeCell ref="U2:U6"/>
    <mergeCell ref="K4:O5"/>
    <mergeCell ref="B30:AC30"/>
    <mergeCell ref="B9:AC9"/>
    <mergeCell ref="B13:AC13"/>
    <mergeCell ref="AC2:AC6"/>
    <mergeCell ref="Q2:Q6"/>
    <mergeCell ref="R2:R6"/>
    <mergeCell ref="D2:P2"/>
    <mergeCell ref="P4:P6"/>
    <mergeCell ref="F4:F6"/>
    <mergeCell ref="G4:G6"/>
    <mergeCell ref="I4:I6"/>
    <mergeCell ref="X2:X6"/>
    <mergeCell ref="S2:S6"/>
    <mergeCell ref="T2:T6"/>
    <mergeCell ref="W2:W6"/>
    <mergeCell ref="Y2:Y6"/>
    <mergeCell ref="J3:P3"/>
    <mergeCell ref="B27:AC27"/>
    <mergeCell ref="H4:H6"/>
    <mergeCell ref="D3:D6"/>
    <mergeCell ref="E4:E6"/>
    <mergeCell ref="J4:J6"/>
    <mergeCell ref="AB2:AB6"/>
    <mergeCell ref="E3:I3"/>
    <mergeCell ref="B11:AC11"/>
    <mergeCell ref="B42:C42"/>
    <mergeCell ref="B24:C24"/>
    <mergeCell ref="B25:C25"/>
    <mergeCell ref="B26:AC26"/>
    <mergeCell ref="B28:AC28"/>
    <mergeCell ref="V2:V6"/>
    <mergeCell ref="AA2:AA6"/>
    <mergeCell ref="B2:C6"/>
    <mergeCell ref="B7:AC7"/>
    <mergeCell ref="B41:C4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2"/>
  <dimension ref="B2:J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8" sqref="J8"/>
    </sheetView>
  </sheetViews>
  <sheetFormatPr defaultColWidth="9.00390625" defaultRowHeight="12.75"/>
  <cols>
    <col min="1" max="1" width="3.75390625" style="33" customWidth="1"/>
    <col min="2" max="2" width="3.625" style="33" customWidth="1"/>
    <col min="3" max="3" width="21.375" style="33" customWidth="1"/>
    <col min="4" max="5" width="9.125" style="33" customWidth="1"/>
    <col min="6" max="6" width="10.25390625" style="33" customWidth="1"/>
    <col min="7" max="9" width="11.375" style="33" customWidth="1"/>
    <col min="10" max="16384" width="9.125" style="33" customWidth="1"/>
  </cols>
  <sheetData>
    <row r="1" ht="12.75" customHeight="1" thickBot="1"/>
    <row r="2" spans="2:10" ht="12">
      <c r="B2" s="228" t="s">
        <v>0</v>
      </c>
      <c r="C2" s="229"/>
      <c r="D2" s="227" t="s">
        <v>15</v>
      </c>
      <c r="E2" s="171"/>
      <c r="F2" s="233" t="s">
        <v>130</v>
      </c>
      <c r="G2" s="225" t="s">
        <v>143</v>
      </c>
      <c r="H2" s="225" t="s">
        <v>144</v>
      </c>
      <c r="I2" s="225" t="s">
        <v>152</v>
      </c>
      <c r="J2" s="238" t="s">
        <v>12</v>
      </c>
    </row>
    <row r="3" spans="2:10" ht="12">
      <c r="B3" s="230"/>
      <c r="C3" s="231"/>
      <c r="D3" s="217" t="s">
        <v>7</v>
      </c>
      <c r="E3" s="166" t="s">
        <v>16</v>
      </c>
      <c r="F3" s="234"/>
      <c r="G3" s="226"/>
      <c r="H3" s="226"/>
      <c r="I3" s="226"/>
      <c r="J3" s="239"/>
    </row>
    <row r="4" spans="2:10" ht="12">
      <c r="B4" s="230"/>
      <c r="C4" s="231"/>
      <c r="D4" s="232"/>
      <c r="E4" s="215"/>
      <c r="F4" s="234"/>
      <c r="G4" s="226"/>
      <c r="H4" s="226"/>
      <c r="I4" s="226"/>
      <c r="J4" s="239"/>
    </row>
    <row r="5" spans="2:10" ht="12">
      <c r="B5" s="230"/>
      <c r="C5" s="231"/>
      <c r="D5" s="232"/>
      <c r="E5" s="215"/>
      <c r="F5" s="234"/>
      <c r="G5" s="226"/>
      <c r="H5" s="226"/>
      <c r="I5" s="226"/>
      <c r="J5" s="239"/>
    </row>
    <row r="6" spans="2:10" ht="14.25" customHeight="1" thickBot="1">
      <c r="B6" s="230"/>
      <c r="C6" s="231"/>
      <c r="D6" s="232"/>
      <c r="E6" s="215"/>
      <c r="F6" s="234"/>
      <c r="G6" s="226"/>
      <c r="H6" s="226"/>
      <c r="I6" s="226"/>
      <c r="J6" s="239"/>
    </row>
    <row r="7" spans="2:10" ht="12.75" thickBot="1">
      <c r="B7" s="202" t="str">
        <f>'knižničný fond'!B7</f>
        <v>Okres SVIDNÍK</v>
      </c>
      <c r="C7" s="203"/>
      <c r="D7" s="203"/>
      <c r="E7" s="203"/>
      <c r="F7" s="203"/>
      <c r="G7" s="203"/>
      <c r="H7" s="203"/>
      <c r="I7" s="203"/>
      <c r="J7" s="204"/>
    </row>
    <row r="8" spans="2:10" ht="12.75" thickBot="1">
      <c r="B8" s="36" t="str">
        <f>+'knižničný fond'!B8</f>
        <v>1.</v>
      </c>
      <c r="C8" s="3" t="str">
        <f>'knižničný fond'!C8</f>
        <v>Svidník</v>
      </c>
      <c r="D8" s="110">
        <v>2498</v>
      </c>
      <c r="E8" s="76">
        <v>1107</v>
      </c>
      <c r="F8" s="76">
        <v>11838</v>
      </c>
      <c r="G8" s="111">
        <v>29618</v>
      </c>
      <c r="H8" s="111">
        <v>4839</v>
      </c>
      <c r="I8" s="111">
        <v>6377</v>
      </c>
      <c r="J8" s="82">
        <f aca="true" t="shared" si="0" ref="J8:J23">SUM(D8:I8)</f>
        <v>56277</v>
      </c>
    </row>
    <row r="9" spans="2:10" ht="12.75" thickBot="1">
      <c r="B9" s="202" t="str">
        <f>'knižničný fond'!B9</f>
        <v>Mestské knižnice</v>
      </c>
      <c r="C9" s="203"/>
      <c r="D9" s="203"/>
      <c r="E9" s="203"/>
      <c r="F9" s="203"/>
      <c r="G9" s="203"/>
      <c r="H9" s="203"/>
      <c r="I9" s="203"/>
      <c r="J9" s="204"/>
    </row>
    <row r="10" spans="2:10" ht="12.75" thickBot="1">
      <c r="B10" s="44" t="str">
        <f>+'knižničný fond'!B10</f>
        <v>1.</v>
      </c>
      <c r="C10" s="12" t="str">
        <f>'knižničný fond'!C10</f>
        <v>Giraltovce</v>
      </c>
      <c r="D10" s="112">
        <v>333</v>
      </c>
      <c r="E10" s="113">
        <v>167</v>
      </c>
      <c r="F10" s="113">
        <v>4178</v>
      </c>
      <c r="G10" s="114">
        <v>7236</v>
      </c>
      <c r="H10" s="114">
        <v>523</v>
      </c>
      <c r="I10" s="114">
        <v>2486</v>
      </c>
      <c r="J10" s="86">
        <f t="shared" si="0"/>
        <v>14923</v>
      </c>
    </row>
    <row r="11" spans="2:10" ht="12.75" thickBot="1">
      <c r="B11" s="202" t="str">
        <f>+'knižničný fond'!B11</f>
        <v>Profesionálne knižnice</v>
      </c>
      <c r="C11" s="203">
        <f>+'knižničný fond'!C11</f>
        <v>0</v>
      </c>
      <c r="D11" s="203">
        <f>+'knižničný fond'!D11</f>
        <v>0</v>
      </c>
      <c r="E11" s="203">
        <f>+'knižničný fond'!E11</f>
        <v>0</v>
      </c>
      <c r="F11" s="203">
        <f>+'knižničný fond'!F11</f>
        <v>0</v>
      </c>
      <c r="G11" s="203">
        <f>+'knižničný fond'!G11</f>
        <v>0</v>
      </c>
      <c r="H11" s="203"/>
      <c r="I11" s="203">
        <f>+'knižničný fond'!H11</f>
        <v>0</v>
      </c>
      <c r="J11" s="204">
        <f>+'knižničný fond'!I11</f>
        <v>0</v>
      </c>
    </row>
    <row r="12" spans="2:10" ht="12.75" thickBot="1">
      <c r="B12" s="54" t="str">
        <f>+'knižničný fond'!B12</f>
        <v>1.</v>
      </c>
      <c r="C12" s="18">
        <f>'knižničný fond'!C12</f>
        <v>0</v>
      </c>
      <c r="D12" s="110">
        <v>0</v>
      </c>
      <c r="E12" s="76"/>
      <c r="F12" s="109"/>
      <c r="G12" s="111"/>
      <c r="H12" s="111"/>
      <c r="I12" s="111"/>
      <c r="J12" s="87">
        <f>SUM(D12:I12)</f>
        <v>0</v>
      </c>
    </row>
    <row r="13" spans="2:10" ht="12.75" thickBot="1">
      <c r="B13" s="202" t="str">
        <f>'knižničný fond'!B13</f>
        <v>Neprofesionálne knižnice</v>
      </c>
      <c r="C13" s="203"/>
      <c r="D13" s="203"/>
      <c r="E13" s="203"/>
      <c r="F13" s="203"/>
      <c r="G13" s="203"/>
      <c r="H13" s="203"/>
      <c r="I13" s="203"/>
      <c r="J13" s="204"/>
    </row>
    <row r="14" spans="2:10" ht="12">
      <c r="B14" s="44" t="str">
        <f>+'knižničný fond'!B14</f>
        <v>1.</v>
      </c>
      <c r="C14" s="12" t="str">
        <f>'knižničný fond'!C14</f>
        <v>Kračúnovce</v>
      </c>
      <c r="D14" s="112">
        <v>365</v>
      </c>
      <c r="E14" s="113">
        <v>310</v>
      </c>
      <c r="F14" s="108">
        <v>1171</v>
      </c>
      <c r="G14" s="114">
        <v>420</v>
      </c>
      <c r="H14" s="114">
        <v>0</v>
      </c>
      <c r="I14" s="114">
        <v>0</v>
      </c>
      <c r="J14" s="86">
        <f t="shared" si="0"/>
        <v>2266</v>
      </c>
    </row>
    <row r="15" spans="2:10" ht="12">
      <c r="B15" s="54" t="str">
        <f>+'knižničný fond'!B15</f>
        <v>2.</v>
      </c>
      <c r="C15" s="18" t="str">
        <f>'knižničný fond'!C15</f>
        <v>Kružlová</v>
      </c>
      <c r="D15" s="110">
        <v>76</v>
      </c>
      <c r="E15" s="76">
        <v>64</v>
      </c>
      <c r="F15" s="109">
        <v>641</v>
      </c>
      <c r="G15" s="111">
        <v>176</v>
      </c>
      <c r="H15" s="111">
        <v>0</v>
      </c>
      <c r="I15" s="111">
        <v>0</v>
      </c>
      <c r="J15" s="87">
        <f t="shared" si="0"/>
        <v>957</v>
      </c>
    </row>
    <row r="16" spans="2:10" ht="12">
      <c r="B16" s="54" t="str">
        <f>+'knižničný fond'!B16</f>
        <v>3.</v>
      </c>
      <c r="C16" s="18" t="str">
        <f>'knižničný fond'!C16</f>
        <v>Mestisko</v>
      </c>
      <c r="D16" s="110">
        <v>60</v>
      </c>
      <c r="E16" s="76">
        <v>45</v>
      </c>
      <c r="F16" s="109">
        <v>471</v>
      </c>
      <c r="G16" s="111">
        <v>360</v>
      </c>
      <c r="H16" s="111">
        <v>150</v>
      </c>
      <c r="I16" s="111">
        <v>0</v>
      </c>
      <c r="J16" s="87">
        <f t="shared" si="0"/>
        <v>1086</v>
      </c>
    </row>
    <row r="17" spans="2:10" ht="12">
      <c r="B17" s="54" t="str">
        <f>+'knižničný fond'!B17</f>
        <v>4.</v>
      </c>
      <c r="C17" s="18" t="str">
        <f>'knižničný fond'!C17</f>
        <v>Okrúhle</v>
      </c>
      <c r="D17" s="110">
        <v>110</v>
      </c>
      <c r="E17" s="76">
        <v>67</v>
      </c>
      <c r="F17" s="109">
        <v>659</v>
      </c>
      <c r="G17" s="111">
        <v>110</v>
      </c>
      <c r="H17" s="111">
        <v>0</v>
      </c>
      <c r="I17" s="111">
        <v>0</v>
      </c>
      <c r="J17" s="87">
        <f t="shared" si="0"/>
        <v>946</v>
      </c>
    </row>
    <row r="18" spans="2:10" ht="12">
      <c r="B18" s="54" t="str">
        <f>+'knižničný fond'!B18</f>
        <v>5.</v>
      </c>
      <c r="C18" s="18" t="str">
        <f>'knižničný fond'!C18</f>
        <v>Rakovčík</v>
      </c>
      <c r="D18" s="110">
        <v>25</v>
      </c>
      <c r="E18" s="76">
        <v>10</v>
      </c>
      <c r="F18" s="109">
        <v>184</v>
      </c>
      <c r="G18" s="111">
        <v>25</v>
      </c>
      <c r="H18" s="111">
        <v>0</v>
      </c>
      <c r="I18" s="111">
        <v>0</v>
      </c>
      <c r="J18" s="87">
        <f t="shared" si="0"/>
        <v>244</v>
      </c>
    </row>
    <row r="19" spans="2:10" ht="12">
      <c r="B19" s="54" t="str">
        <f>+'knižničný fond'!B19</f>
        <v>6.</v>
      </c>
      <c r="C19" s="18" t="str">
        <f>'knižničný fond'!C19</f>
        <v>Vyšný Mirošov</v>
      </c>
      <c r="D19" s="110">
        <v>25</v>
      </c>
      <c r="E19" s="76">
        <v>15</v>
      </c>
      <c r="F19" s="109">
        <v>573</v>
      </c>
      <c r="G19" s="111">
        <v>93</v>
      </c>
      <c r="H19" s="111">
        <v>0</v>
      </c>
      <c r="I19" s="111">
        <v>0</v>
      </c>
      <c r="J19" s="87">
        <f t="shared" si="0"/>
        <v>706</v>
      </c>
    </row>
    <row r="20" spans="2:10" ht="12">
      <c r="B20" s="54" t="str">
        <f>+'knižničný fond'!B20</f>
        <v>7.</v>
      </c>
      <c r="C20" s="18">
        <f>'knižničný fond'!C20</f>
        <v>0</v>
      </c>
      <c r="D20" s="110">
        <v>0</v>
      </c>
      <c r="E20" s="76"/>
      <c r="F20" s="109"/>
      <c r="G20" s="111"/>
      <c r="H20" s="111"/>
      <c r="I20" s="111"/>
      <c r="J20" s="87">
        <f t="shared" si="0"/>
        <v>0</v>
      </c>
    </row>
    <row r="21" spans="2:10" ht="12">
      <c r="B21" s="54" t="str">
        <f>+'knižničný fond'!B21</f>
        <v>8.</v>
      </c>
      <c r="C21" s="18">
        <f>'knižničný fond'!C21</f>
        <v>0</v>
      </c>
      <c r="D21" s="110">
        <v>0</v>
      </c>
      <c r="E21" s="76"/>
      <c r="F21" s="109"/>
      <c r="G21" s="111"/>
      <c r="H21" s="111"/>
      <c r="I21" s="111"/>
      <c r="J21" s="87">
        <f t="shared" si="0"/>
        <v>0</v>
      </c>
    </row>
    <row r="22" spans="2:10" ht="12">
      <c r="B22" s="54" t="str">
        <f>+'knižničný fond'!B22</f>
        <v>9.</v>
      </c>
      <c r="C22" s="18">
        <f>'knižničný fond'!C22</f>
        <v>0</v>
      </c>
      <c r="D22" s="110">
        <v>0</v>
      </c>
      <c r="E22" s="76"/>
      <c r="F22" s="109"/>
      <c r="G22" s="111"/>
      <c r="H22" s="111"/>
      <c r="I22" s="111"/>
      <c r="J22" s="87">
        <f t="shared" si="0"/>
        <v>0</v>
      </c>
    </row>
    <row r="23" spans="2:10" ht="12">
      <c r="B23" s="54" t="str">
        <f>+'knižničný fond'!B23</f>
        <v>10.</v>
      </c>
      <c r="C23" s="18">
        <f>'knižničný fond'!C23</f>
        <v>0</v>
      </c>
      <c r="D23" s="110">
        <v>0</v>
      </c>
      <c r="E23" s="76"/>
      <c r="F23" s="76"/>
      <c r="G23" s="111"/>
      <c r="H23" s="111"/>
      <c r="I23" s="111"/>
      <c r="J23" s="87">
        <f t="shared" si="0"/>
        <v>0</v>
      </c>
    </row>
    <row r="24" spans="2:10" ht="12.75" thickBot="1">
      <c r="B24" s="197" t="str">
        <f>'knižničný fond'!B24</f>
        <v>SPOLU - Neprof. knižnice</v>
      </c>
      <c r="C24" s="198"/>
      <c r="D24" s="103">
        <f aca="true" t="shared" si="1" ref="D24:J24">SUM(D14:D23)</f>
        <v>661</v>
      </c>
      <c r="E24" s="103">
        <f t="shared" si="1"/>
        <v>511</v>
      </c>
      <c r="F24" s="103">
        <f t="shared" si="1"/>
        <v>3699</v>
      </c>
      <c r="G24" s="103">
        <f t="shared" si="1"/>
        <v>1184</v>
      </c>
      <c r="H24" s="103">
        <f t="shared" si="1"/>
        <v>150</v>
      </c>
      <c r="I24" s="103">
        <f t="shared" si="1"/>
        <v>0</v>
      </c>
      <c r="J24" s="21">
        <f t="shared" si="1"/>
        <v>6205</v>
      </c>
    </row>
    <row r="25" spans="2:10" ht="12.75" thickBot="1">
      <c r="B25" s="195" t="str">
        <f>'knižničný fond'!B25</f>
        <v>SPOLU - okr. Svidník</v>
      </c>
      <c r="C25" s="196"/>
      <c r="D25" s="106">
        <f aca="true" t="shared" si="2" ref="D25:J25">SUM(D8+D10+D12+D24)</f>
        <v>3492</v>
      </c>
      <c r="E25" s="106">
        <f t="shared" si="2"/>
        <v>1785</v>
      </c>
      <c r="F25" s="106">
        <f t="shared" si="2"/>
        <v>19715</v>
      </c>
      <c r="G25" s="106">
        <f t="shared" si="2"/>
        <v>38038</v>
      </c>
      <c r="H25" s="106">
        <f t="shared" si="2"/>
        <v>5512</v>
      </c>
      <c r="I25" s="106">
        <f t="shared" si="2"/>
        <v>8863</v>
      </c>
      <c r="J25" s="106">
        <f t="shared" si="2"/>
        <v>77405</v>
      </c>
    </row>
    <row r="26" spans="2:10" ht="12.75" thickBot="1">
      <c r="B26" s="235"/>
      <c r="C26" s="236"/>
      <c r="D26" s="236"/>
      <c r="E26" s="236"/>
      <c r="F26" s="236"/>
      <c r="G26" s="236"/>
      <c r="H26" s="236"/>
      <c r="I26" s="236"/>
      <c r="J26" s="237"/>
    </row>
    <row r="27" spans="2:10" ht="12.75" thickBot="1">
      <c r="B27" s="202" t="str">
        <f>'knižničný fond'!B27</f>
        <v>Okres STROPKOV</v>
      </c>
      <c r="C27" s="203"/>
      <c r="D27" s="203"/>
      <c r="E27" s="203"/>
      <c r="F27" s="203"/>
      <c r="G27" s="203"/>
      <c r="H27" s="203"/>
      <c r="I27" s="203"/>
      <c r="J27" s="204"/>
    </row>
    <row r="28" spans="2:10" ht="12.75" thickBot="1">
      <c r="B28" s="202" t="str">
        <f>'knižničný fond'!B28</f>
        <v>Mestské knižnice</v>
      </c>
      <c r="C28" s="203"/>
      <c r="D28" s="203"/>
      <c r="E28" s="203"/>
      <c r="F28" s="203"/>
      <c r="G28" s="203"/>
      <c r="H28" s="203"/>
      <c r="I28" s="203"/>
      <c r="J28" s="204"/>
    </row>
    <row r="29" spans="2:10" ht="12.75" thickBot="1">
      <c r="B29" s="44" t="str">
        <f>+'knižničný fond'!B29</f>
        <v>1.</v>
      </c>
      <c r="C29" s="12" t="str">
        <f>'knižničný fond'!C29</f>
        <v>Stropkov</v>
      </c>
      <c r="D29" s="110">
        <v>713</v>
      </c>
      <c r="E29" s="76">
        <v>253</v>
      </c>
      <c r="F29" s="76">
        <v>10842</v>
      </c>
      <c r="G29" s="111">
        <v>19867</v>
      </c>
      <c r="H29" s="111">
        <v>3986</v>
      </c>
      <c r="I29" s="111">
        <v>0</v>
      </c>
      <c r="J29" s="86">
        <f aca="true" t="shared" si="3" ref="J29:J39">SUM(D29:I29)</f>
        <v>35661</v>
      </c>
    </row>
    <row r="30" spans="2:10" ht="12.75" thickBot="1">
      <c r="B30" s="202" t="str">
        <f>+'knižničný fond'!B30</f>
        <v>Neprofesionálne knižnice</v>
      </c>
      <c r="C30" s="203">
        <f>'knižničný fond'!C30</f>
        <v>0</v>
      </c>
      <c r="D30" s="203"/>
      <c r="E30" s="203"/>
      <c r="F30" s="203"/>
      <c r="G30" s="203"/>
      <c r="H30" s="203"/>
      <c r="I30" s="203"/>
      <c r="J30" s="204"/>
    </row>
    <row r="31" spans="2:10" ht="12">
      <c r="B31" s="44" t="str">
        <f>+'knižničný fond'!B31</f>
        <v>1.</v>
      </c>
      <c r="C31" s="12" t="str">
        <f>'knižničný fond'!C31</f>
        <v>Baňa</v>
      </c>
      <c r="D31" s="110">
        <v>7</v>
      </c>
      <c r="E31" s="76">
        <v>2</v>
      </c>
      <c r="F31" s="76">
        <v>176</v>
      </c>
      <c r="G31" s="111">
        <v>10</v>
      </c>
      <c r="H31" s="111">
        <v>0</v>
      </c>
      <c r="I31" s="111">
        <v>0</v>
      </c>
      <c r="J31" s="86">
        <f t="shared" si="3"/>
        <v>195</v>
      </c>
    </row>
    <row r="32" spans="2:10" ht="12">
      <c r="B32" s="54" t="str">
        <f>+'knižničný fond'!B32</f>
        <v>2.</v>
      </c>
      <c r="C32" s="18" t="str">
        <f>'knižničný fond'!C32</f>
        <v>Bukovce</v>
      </c>
      <c r="D32" s="110">
        <v>16</v>
      </c>
      <c r="E32" s="76">
        <v>13</v>
      </c>
      <c r="F32" s="76">
        <v>515</v>
      </c>
      <c r="G32" s="111">
        <v>32</v>
      </c>
      <c r="H32" s="111">
        <v>0</v>
      </c>
      <c r="I32" s="111">
        <v>0</v>
      </c>
      <c r="J32" s="87">
        <f t="shared" si="3"/>
        <v>576</v>
      </c>
    </row>
    <row r="33" spans="2:10" ht="12">
      <c r="B33" s="54" t="str">
        <f>+'knižničný fond'!B33</f>
        <v>3.</v>
      </c>
      <c r="C33" s="18" t="str">
        <f>'knižničný fond'!C33</f>
        <v>Duplín</v>
      </c>
      <c r="D33" s="110">
        <v>16</v>
      </c>
      <c r="E33" s="76">
        <v>4</v>
      </c>
      <c r="F33" s="76">
        <v>464</v>
      </c>
      <c r="G33" s="111">
        <v>100</v>
      </c>
      <c r="H33" s="111">
        <v>0</v>
      </c>
      <c r="I33" s="111">
        <v>0</v>
      </c>
      <c r="J33" s="87">
        <f t="shared" si="3"/>
        <v>584</v>
      </c>
    </row>
    <row r="34" spans="2:10" ht="12">
      <c r="B34" s="54" t="str">
        <f>+'knižničný fond'!B34</f>
        <v>4.</v>
      </c>
      <c r="C34" s="18" t="str">
        <f>'knižničný fond'!C34</f>
        <v>Turany nad Ondavou</v>
      </c>
      <c r="D34" s="110">
        <v>28</v>
      </c>
      <c r="E34" s="76">
        <v>15</v>
      </c>
      <c r="F34" s="76">
        <v>373</v>
      </c>
      <c r="G34" s="111">
        <v>203</v>
      </c>
      <c r="H34" s="111">
        <v>0</v>
      </c>
      <c r="I34" s="111">
        <v>0</v>
      </c>
      <c r="J34" s="87">
        <f t="shared" si="3"/>
        <v>619</v>
      </c>
    </row>
    <row r="35" spans="2:10" ht="12">
      <c r="B35" s="54" t="str">
        <f>+'knižničný fond'!B35</f>
        <v>5.</v>
      </c>
      <c r="C35" s="18">
        <f>'knižničný fond'!C35</f>
        <v>0</v>
      </c>
      <c r="D35" s="110"/>
      <c r="E35" s="76"/>
      <c r="F35" s="76"/>
      <c r="G35" s="111"/>
      <c r="H35" s="111"/>
      <c r="I35" s="111"/>
      <c r="J35" s="87">
        <f t="shared" si="3"/>
        <v>0</v>
      </c>
    </row>
    <row r="36" spans="2:10" ht="12">
      <c r="B36" s="54" t="str">
        <f>+'knižničný fond'!B36</f>
        <v>6.</v>
      </c>
      <c r="C36" s="18">
        <f>'knižničný fond'!C36</f>
        <v>0</v>
      </c>
      <c r="D36" s="110"/>
      <c r="E36" s="76"/>
      <c r="F36" s="76"/>
      <c r="G36" s="111"/>
      <c r="H36" s="111"/>
      <c r="I36" s="111"/>
      <c r="J36" s="87">
        <f t="shared" si="3"/>
        <v>0</v>
      </c>
    </row>
    <row r="37" spans="2:10" ht="12">
      <c r="B37" s="54" t="str">
        <f>+'knižničný fond'!B37</f>
        <v>7.</v>
      </c>
      <c r="C37" s="18">
        <f>'knižničný fond'!C37</f>
        <v>0</v>
      </c>
      <c r="D37" s="110"/>
      <c r="E37" s="76"/>
      <c r="F37" s="76"/>
      <c r="G37" s="111"/>
      <c r="H37" s="111"/>
      <c r="I37" s="111"/>
      <c r="J37" s="87">
        <f t="shared" si="3"/>
        <v>0</v>
      </c>
    </row>
    <row r="38" spans="2:10" ht="12">
      <c r="B38" s="54" t="str">
        <f>+'knižničný fond'!B38</f>
        <v>8.</v>
      </c>
      <c r="C38" s="18">
        <f>'knižničný fond'!C38</f>
        <v>0</v>
      </c>
      <c r="D38" s="110"/>
      <c r="E38" s="76"/>
      <c r="F38" s="76"/>
      <c r="G38" s="111"/>
      <c r="H38" s="111"/>
      <c r="I38" s="111"/>
      <c r="J38" s="87">
        <f t="shared" si="3"/>
        <v>0</v>
      </c>
    </row>
    <row r="39" spans="2:10" ht="12">
      <c r="B39" s="54" t="str">
        <f>+'knižničný fond'!B39</f>
        <v>9.</v>
      </c>
      <c r="C39" s="18">
        <f>'knižničný fond'!C39</f>
        <v>0</v>
      </c>
      <c r="D39" s="110"/>
      <c r="E39" s="76"/>
      <c r="F39" s="76"/>
      <c r="G39" s="111"/>
      <c r="H39" s="111"/>
      <c r="I39" s="111"/>
      <c r="J39" s="87">
        <f t="shared" si="3"/>
        <v>0</v>
      </c>
    </row>
    <row r="40" spans="2:10" ht="12">
      <c r="B40" s="54" t="str">
        <f>+'knižničný fond'!B40</f>
        <v>10.</v>
      </c>
      <c r="C40" s="18">
        <f>'knižničný fond'!C40</f>
        <v>0</v>
      </c>
      <c r="D40" s="110"/>
      <c r="E40" s="76"/>
      <c r="F40" s="76"/>
      <c r="G40" s="111"/>
      <c r="H40" s="111"/>
      <c r="I40" s="111"/>
      <c r="J40" s="87">
        <f>SUM(D40:I40)</f>
        <v>0</v>
      </c>
    </row>
    <row r="41" spans="2:10" ht="12.75" thickBot="1">
      <c r="B41" s="169" t="str">
        <f>'knižničný fond'!B41</f>
        <v>SPOLU - Neprof. knižnice</v>
      </c>
      <c r="C41" s="170"/>
      <c r="D41" s="91">
        <f aca="true" t="shared" si="4" ref="D41:J41">SUM(D31:D40)</f>
        <v>67</v>
      </c>
      <c r="E41" s="92">
        <f t="shared" si="4"/>
        <v>34</v>
      </c>
      <c r="F41" s="92">
        <f t="shared" si="4"/>
        <v>1528</v>
      </c>
      <c r="G41" s="93">
        <f t="shared" si="4"/>
        <v>345</v>
      </c>
      <c r="H41" s="93">
        <f t="shared" si="4"/>
        <v>0</v>
      </c>
      <c r="I41" s="93">
        <f t="shared" si="4"/>
        <v>0</v>
      </c>
      <c r="J41" s="94">
        <f t="shared" si="4"/>
        <v>1974</v>
      </c>
    </row>
    <row r="42" spans="2:10" ht="12.75" thickBot="1">
      <c r="B42" s="195" t="str">
        <f>'knižničný fond'!B42</f>
        <v>SPOLU - okres STROPKOV</v>
      </c>
      <c r="C42" s="196"/>
      <c r="D42" s="106">
        <f aca="true" t="shared" si="5" ref="D42:J42">SUM(D29+D41)</f>
        <v>780</v>
      </c>
      <c r="E42" s="63">
        <f t="shared" si="5"/>
        <v>287</v>
      </c>
      <c r="F42" s="63">
        <f t="shared" si="5"/>
        <v>12370</v>
      </c>
      <c r="G42" s="64">
        <f t="shared" si="5"/>
        <v>20212</v>
      </c>
      <c r="H42" s="64">
        <f t="shared" si="5"/>
        <v>3986</v>
      </c>
      <c r="I42" s="64">
        <f t="shared" si="5"/>
        <v>0</v>
      </c>
      <c r="J42" s="107">
        <f t="shared" si="5"/>
        <v>37635</v>
      </c>
    </row>
  </sheetData>
  <sheetProtection password="C7E0" sheet="1" objects="1" scenarios="1"/>
  <mergeCells count="21">
    <mergeCell ref="I2:I6"/>
    <mergeCell ref="B28:J28"/>
    <mergeCell ref="D3:D6"/>
    <mergeCell ref="B30:J30"/>
    <mergeCell ref="F2:F6"/>
    <mergeCell ref="B25:C25"/>
    <mergeCell ref="B26:J26"/>
    <mergeCell ref="B27:J27"/>
    <mergeCell ref="J2:J6"/>
    <mergeCell ref="B11:J11"/>
    <mergeCell ref="G2:G6"/>
    <mergeCell ref="B13:J13"/>
    <mergeCell ref="H2:H6"/>
    <mergeCell ref="B24:C24"/>
    <mergeCell ref="E3:E6"/>
    <mergeCell ref="B42:C42"/>
    <mergeCell ref="B41:C41"/>
    <mergeCell ref="D2:E2"/>
    <mergeCell ref="B2:C6"/>
    <mergeCell ref="B7:J7"/>
    <mergeCell ref="B9:J9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4"/>
  <dimension ref="B2:J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8" sqref="J8"/>
    </sheetView>
  </sheetViews>
  <sheetFormatPr defaultColWidth="9.00390625" defaultRowHeight="12.75"/>
  <cols>
    <col min="1" max="1" width="2.625" style="34" customWidth="1"/>
    <col min="2" max="2" width="3.375" style="34" customWidth="1"/>
    <col min="3" max="3" width="21.00390625" style="34" customWidth="1"/>
    <col min="4" max="4" width="11.375" style="34" customWidth="1"/>
    <col min="5" max="5" width="10.375" style="34" customWidth="1"/>
    <col min="6" max="6" width="9.625" style="34" customWidth="1"/>
    <col min="7" max="7" width="9.375" style="34" customWidth="1"/>
    <col min="8" max="16384" width="9.125" style="34" customWidth="1"/>
  </cols>
  <sheetData>
    <row r="1" ht="12.75" thickBot="1"/>
    <row r="2" spans="2:10" ht="12.75" customHeight="1">
      <c r="B2" s="252" t="s">
        <v>0</v>
      </c>
      <c r="C2" s="253"/>
      <c r="D2" s="248" t="s">
        <v>26</v>
      </c>
      <c r="E2" s="256" t="s">
        <v>141</v>
      </c>
      <c r="F2" s="242" t="s">
        <v>195</v>
      </c>
      <c r="G2" s="248" t="s">
        <v>131</v>
      </c>
      <c r="H2" s="248" t="s">
        <v>27</v>
      </c>
      <c r="I2" s="248" t="s">
        <v>28</v>
      </c>
      <c r="J2" s="250" t="s">
        <v>12</v>
      </c>
    </row>
    <row r="3" spans="2:10" ht="12.75" customHeight="1">
      <c r="B3" s="254"/>
      <c r="C3" s="255"/>
      <c r="D3" s="249"/>
      <c r="E3" s="249"/>
      <c r="F3" s="243"/>
      <c r="G3" s="249"/>
      <c r="H3" s="249"/>
      <c r="I3" s="249"/>
      <c r="J3" s="251"/>
    </row>
    <row r="4" spans="2:10" ht="12.75" customHeight="1">
      <c r="B4" s="254"/>
      <c r="C4" s="255"/>
      <c r="D4" s="249"/>
      <c r="E4" s="249"/>
      <c r="F4" s="243"/>
      <c r="G4" s="249"/>
      <c r="H4" s="249"/>
      <c r="I4" s="249"/>
      <c r="J4" s="251"/>
    </row>
    <row r="5" spans="2:10" ht="12">
      <c r="B5" s="254"/>
      <c r="C5" s="255"/>
      <c r="D5" s="249"/>
      <c r="E5" s="249"/>
      <c r="F5" s="243"/>
      <c r="G5" s="249"/>
      <c r="H5" s="249"/>
      <c r="I5" s="249"/>
      <c r="J5" s="251"/>
    </row>
    <row r="6" spans="2:10" ht="12.75" thickBot="1">
      <c r="B6" s="254"/>
      <c r="C6" s="255"/>
      <c r="D6" s="249"/>
      <c r="E6" s="249"/>
      <c r="F6" s="244"/>
      <c r="G6" s="249"/>
      <c r="H6" s="249"/>
      <c r="I6" s="249"/>
      <c r="J6" s="251"/>
    </row>
    <row r="7" spans="2:10" ht="12.75" thickBot="1">
      <c r="B7" s="245" t="str">
        <f>'knižničný fond'!B7</f>
        <v>Okres SVIDNÍK</v>
      </c>
      <c r="C7" s="246"/>
      <c r="D7" s="246"/>
      <c r="E7" s="246"/>
      <c r="F7" s="246"/>
      <c r="G7" s="246"/>
      <c r="H7" s="246"/>
      <c r="I7" s="246"/>
      <c r="J7" s="247"/>
    </row>
    <row r="8" spans="2:10" ht="12.75" thickBot="1">
      <c r="B8" s="121" t="str">
        <f>+'knižničný fond'!B8</f>
        <v>1.</v>
      </c>
      <c r="C8" s="115" t="str">
        <f>'knižničný fond'!C8</f>
        <v>Svidník</v>
      </c>
      <c r="D8" s="4">
        <v>165</v>
      </c>
      <c r="E8" s="116">
        <v>30</v>
      </c>
      <c r="F8" s="116">
        <v>5</v>
      </c>
      <c r="G8" s="116">
        <v>51</v>
      </c>
      <c r="H8" s="116">
        <v>12</v>
      </c>
      <c r="I8" s="122">
        <v>11</v>
      </c>
      <c r="J8" s="123">
        <f>SUM(D8:I8)</f>
        <v>274</v>
      </c>
    </row>
    <row r="9" spans="2:10" ht="12.75" thickBot="1">
      <c r="B9" s="245" t="str">
        <f>'knižničný fond'!B9</f>
        <v>Mestské knižnice</v>
      </c>
      <c r="C9" s="246"/>
      <c r="D9" s="246"/>
      <c r="E9" s="246"/>
      <c r="F9" s="246"/>
      <c r="G9" s="246"/>
      <c r="H9" s="246"/>
      <c r="I9" s="246"/>
      <c r="J9" s="247"/>
    </row>
    <row r="10" spans="2:10" ht="12.75" thickBot="1">
      <c r="B10" s="124" t="str">
        <f>+'knižničný fond'!B10</f>
        <v>1.</v>
      </c>
      <c r="C10" s="117" t="str">
        <f>'knižničný fond'!C10</f>
        <v>Giraltovce</v>
      </c>
      <c r="D10" s="4">
        <v>23</v>
      </c>
      <c r="E10" s="116">
        <v>15</v>
      </c>
      <c r="F10" s="116">
        <v>0</v>
      </c>
      <c r="G10" s="116">
        <v>0</v>
      </c>
      <c r="H10" s="116">
        <v>0</v>
      </c>
      <c r="I10" s="122">
        <v>0</v>
      </c>
      <c r="J10" s="125">
        <f>SUM(D10:I10)</f>
        <v>38</v>
      </c>
    </row>
    <row r="11" spans="2:10" ht="12.75" thickBot="1">
      <c r="B11" s="245" t="str">
        <f>+'knižničný fond'!B11</f>
        <v>Profesionálne knižnice</v>
      </c>
      <c r="C11" s="246">
        <f>+'knižničný fond'!C11</f>
        <v>0</v>
      </c>
      <c r="D11" s="246">
        <f>+'knižničný fond'!D11</f>
        <v>0</v>
      </c>
      <c r="E11" s="246">
        <f>+'knižničný fond'!E11</f>
        <v>0</v>
      </c>
      <c r="F11" s="246">
        <f>+'knižničný fond'!F11</f>
        <v>0</v>
      </c>
      <c r="G11" s="246">
        <f>+'knižničný fond'!H11</f>
        <v>0</v>
      </c>
      <c r="H11" s="246">
        <f>+'knižničný fond'!I11</f>
        <v>0</v>
      </c>
      <c r="I11" s="246">
        <f>+'knižničný fond'!J11</f>
        <v>0</v>
      </c>
      <c r="J11" s="247">
        <f>+'knižničný fond'!K11</f>
        <v>0</v>
      </c>
    </row>
    <row r="12" spans="2:10" ht="12.75" thickBot="1">
      <c r="B12" s="127" t="str">
        <f>+'knižničný fond'!B12</f>
        <v>1.</v>
      </c>
      <c r="C12" s="118">
        <f>'knižničný fond'!C12</f>
        <v>0</v>
      </c>
      <c r="D12" s="16">
        <v>0</v>
      </c>
      <c r="E12" s="75">
        <v>0</v>
      </c>
      <c r="F12" s="75">
        <v>0</v>
      </c>
      <c r="G12" s="75">
        <v>0</v>
      </c>
      <c r="H12" s="75">
        <v>0</v>
      </c>
      <c r="I12" s="126">
        <v>0</v>
      </c>
      <c r="J12" s="128">
        <f>SUM(D12:I12)</f>
        <v>0</v>
      </c>
    </row>
    <row r="13" spans="2:10" ht="12.75" thickBot="1">
      <c r="B13" s="245" t="str">
        <f>'knižničný fond'!B13</f>
        <v>Neprofesionálne knižnice</v>
      </c>
      <c r="C13" s="246"/>
      <c r="D13" s="246"/>
      <c r="E13" s="246"/>
      <c r="F13" s="246"/>
      <c r="G13" s="246"/>
      <c r="H13" s="246"/>
      <c r="I13" s="246"/>
      <c r="J13" s="247"/>
    </row>
    <row r="14" spans="2:10" ht="12">
      <c r="B14" s="124" t="str">
        <f>+'knižničný fond'!B14</f>
        <v>1.</v>
      </c>
      <c r="C14" s="117" t="str">
        <f>'knižničný fond'!C14</f>
        <v>Kračúnovce</v>
      </c>
      <c r="D14" s="16">
        <v>0</v>
      </c>
      <c r="E14" s="75">
        <v>0</v>
      </c>
      <c r="F14" s="75">
        <v>0</v>
      </c>
      <c r="G14" s="75">
        <v>0</v>
      </c>
      <c r="H14" s="75">
        <v>0</v>
      </c>
      <c r="I14" s="126">
        <v>0</v>
      </c>
      <c r="J14" s="125">
        <f aca="true" t="shared" si="0" ref="J14:J23">SUM(D14:I14)</f>
        <v>0</v>
      </c>
    </row>
    <row r="15" spans="2:10" ht="12">
      <c r="B15" s="127" t="str">
        <f>+'knižničný fond'!B15</f>
        <v>2.</v>
      </c>
      <c r="C15" s="118" t="str">
        <f>'knižničný fond'!C15</f>
        <v>Kružlová</v>
      </c>
      <c r="D15" s="16">
        <v>0</v>
      </c>
      <c r="E15" s="75">
        <v>0</v>
      </c>
      <c r="F15" s="75">
        <v>0</v>
      </c>
      <c r="G15" s="75">
        <v>0</v>
      </c>
      <c r="H15" s="75">
        <v>0</v>
      </c>
      <c r="I15" s="126">
        <v>0</v>
      </c>
      <c r="J15" s="128">
        <f t="shared" si="0"/>
        <v>0</v>
      </c>
    </row>
    <row r="16" spans="2:10" ht="12">
      <c r="B16" s="127" t="str">
        <f>+'knižničný fond'!B16</f>
        <v>3.</v>
      </c>
      <c r="C16" s="118" t="str">
        <f>'knižničný fond'!C16</f>
        <v>Mestisko</v>
      </c>
      <c r="D16" s="16">
        <v>1</v>
      </c>
      <c r="E16" s="75">
        <v>1</v>
      </c>
      <c r="F16" s="75">
        <v>0</v>
      </c>
      <c r="G16" s="75">
        <v>0</v>
      </c>
      <c r="H16" s="75">
        <v>0</v>
      </c>
      <c r="I16" s="126">
        <v>0</v>
      </c>
      <c r="J16" s="128">
        <f t="shared" si="0"/>
        <v>2</v>
      </c>
    </row>
    <row r="17" spans="2:10" ht="12">
      <c r="B17" s="127" t="str">
        <f>+'knižničný fond'!B17</f>
        <v>4.</v>
      </c>
      <c r="C17" s="118" t="str">
        <f>'knižničný fond'!C17</f>
        <v>Okrúhle</v>
      </c>
      <c r="D17" s="16">
        <v>0</v>
      </c>
      <c r="E17" s="75">
        <v>0</v>
      </c>
      <c r="F17" s="75">
        <v>0</v>
      </c>
      <c r="G17" s="75">
        <v>0</v>
      </c>
      <c r="H17" s="75">
        <v>0</v>
      </c>
      <c r="I17" s="126">
        <v>0</v>
      </c>
      <c r="J17" s="128">
        <f t="shared" si="0"/>
        <v>0</v>
      </c>
    </row>
    <row r="18" spans="2:10" ht="12">
      <c r="B18" s="127" t="str">
        <f>+'knižničný fond'!B18</f>
        <v>5.</v>
      </c>
      <c r="C18" s="118" t="str">
        <f>'knižničný fond'!C18</f>
        <v>Rakovčík</v>
      </c>
      <c r="D18" s="16">
        <v>0</v>
      </c>
      <c r="E18" s="75">
        <v>0</v>
      </c>
      <c r="F18" s="75">
        <v>0</v>
      </c>
      <c r="G18" s="75">
        <v>0</v>
      </c>
      <c r="H18" s="75">
        <v>0</v>
      </c>
      <c r="I18" s="126">
        <v>0</v>
      </c>
      <c r="J18" s="128">
        <f t="shared" si="0"/>
        <v>0</v>
      </c>
    </row>
    <row r="19" spans="2:10" ht="12">
      <c r="B19" s="127" t="str">
        <f>+'knižničný fond'!B19</f>
        <v>6.</v>
      </c>
      <c r="C19" s="118" t="str">
        <f>'knižničný fond'!C19</f>
        <v>Vyšný Mirošov</v>
      </c>
      <c r="D19" s="16">
        <v>0</v>
      </c>
      <c r="E19" s="75">
        <v>0</v>
      </c>
      <c r="F19" s="75">
        <v>0</v>
      </c>
      <c r="G19" s="75">
        <v>0</v>
      </c>
      <c r="H19" s="75">
        <v>0</v>
      </c>
      <c r="I19" s="126">
        <v>0</v>
      </c>
      <c r="J19" s="128">
        <f t="shared" si="0"/>
        <v>0</v>
      </c>
    </row>
    <row r="20" spans="2:10" ht="12">
      <c r="B20" s="127" t="str">
        <f>+'knižničný fond'!B20</f>
        <v>7.</v>
      </c>
      <c r="C20" s="118">
        <f>'knižničný fond'!C20</f>
        <v>0</v>
      </c>
      <c r="D20" s="16">
        <v>0</v>
      </c>
      <c r="E20" s="75"/>
      <c r="F20" s="75"/>
      <c r="G20" s="75"/>
      <c r="H20" s="75"/>
      <c r="I20" s="126"/>
      <c r="J20" s="128">
        <f t="shared" si="0"/>
        <v>0</v>
      </c>
    </row>
    <row r="21" spans="2:10" ht="12">
      <c r="B21" s="127" t="str">
        <f>+'knižničný fond'!B21</f>
        <v>8.</v>
      </c>
      <c r="C21" s="118">
        <f>'knižničný fond'!C21</f>
        <v>0</v>
      </c>
      <c r="D21" s="16">
        <v>0</v>
      </c>
      <c r="E21" s="75"/>
      <c r="F21" s="75"/>
      <c r="G21" s="75"/>
      <c r="H21" s="75"/>
      <c r="I21" s="126"/>
      <c r="J21" s="128">
        <f t="shared" si="0"/>
        <v>0</v>
      </c>
    </row>
    <row r="22" spans="2:10" ht="12">
      <c r="B22" s="127" t="str">
        <f>+'knižničný fond'!B22</f>
        <v>9.</v>
      </c>
      <c r="C22" s="118">
        <f>'knižničný fond'!C22</f>
        <v>0</v>
      </c>
      <c r="D22" s="16">
        <v>0</v>
      </c>
      <c r="E22" s="75"/>
      <c r="F22" s="75"/>
      <c r="G22" s="75"/>
      <c r="H22" s="75"/>
      <c r="I22" s="126"/>
      <c r="J22" s="128">
        <f t="shared" si="0"/>
        <v>0</v>
      </c>
    </row>
    <row r="23" spans="2:10" ht="12">
      <c r="B23" s="127" t="str">
        <f>+'knižničný fond'!B23</f>
        <v>10.</v>
      </c>
      <c r="C23" s="118">
        <f>'knižničný fond'!C23</f>
        <v>0</v>
      </c>
      <c r="D23" s="16">
        <v>0</v>
      </c>
      <c r="E23" s="75"/>
      <c r="F23" s="75"/>
      <c r="G23" s="75"/>
      <c r="H23" s="75"/>
      <c r="I23" s="126"/>
      <c r="J23" s="128">
        <f t="shared" si="0"/>
        <v>0</v>
      </c>
    </row>
    <row r="24" spans="2:10" ht="12.75" thickBot="1">
      <c r="B24" s="260" t="str">
        <f>'knižničný fond'!B24</f>
        <v>SPOLU - Neprof. knižnice</v>
      </c>
      <c r="C24" s="261"/>
      <c r="D24" s="22">
        <f aca="true" t="shared" si="1" ref="D24:J24">SUM(D14:D23)</f>
        <v>1</v>
      </c>
      <c r="E24" s="119">
        <f t="shared" si="1"/>
        <v>1</v>
      </c>
      <c r="F24" s="119">
        <f t="shared" si="1"/>
        <v>0</v>
      </c>
      <c r="G24" s="119">
        <f t="shared" si="1"/>
        <v>0</v>
      </c>
      <c r="H24" s="119">
        <f t="shared" si="1"/>
        <v>0</v>
      </c>
      <c r="I24" s="129">
        <f t="shared" si="1"/>
        <v>0</v>
      </c>
      <c r="J24" s="130">
        <f t="shared" si="1"/>
        <v>2</v>
      </c>
    </row>
    <row r="25" spans="2:10" ht="12.75" thickBot="1">
      <c r="B25" s="240" t="str">
        <f>'knižničný fond'!B25</f>
        <v>SPOLU - okr. Svidník</v>
      </c>
      <c r="C25" s="241"/>
      <c r="D25" s="27">
        <f aca="true" t="shared" si="2" ref="D25:J25">SUM(D8+D10+D12+D24)</f>
        <v>189</v>
      </c>
      <c r="E25" s="27">
        <f t="shared" si="2"/>
        <v>46</v>
      </c>
      <c r="F25" s="27">
        <f t="shared" si="2"/>
        <v>5</v>
      </c>
      <c r="G25" s="27">
        <f t="shared" si="2"/>
        <v>51</v>
      </c>
      <c r="H25" s="27">
        <f t="shared" si="2"/>
        <v>12</v>
      </c>
      <c r="I25" s="27">
        <f t="shared" si="2"/>
        <v>11</v>
      </c>
      <c r="J25" s="27">
        <f t="shared" si="2"/>
        <v>314</v>
      </c>
    </row>
    <row r="26" spans="2:10" ht="12.75" thickBot="1">
      <c r="B26" s="257"/>
      <c r="C26" s="258"/>
      <c r="D26" s="258"/>
      <c r="E26" s="258"/>
      <c r="F26" s="258"/>
      <c r="G26" s="258"/>
      <c r="H26" s="258"/>
      <c r="I26" s="258"/>
      <c r="J26" s="259"/>
    </row>
    <row r="27" spans="2:10" ht="12.75" thickBot="1">
      <c r="B27" s="245" t="str">
        <f>'knižničný fond'!B27</f>
        <v>Okres STROPKOV</v>
      </c>
      <c r="C27" s="246"/>
      <c r="D27" s="246"/>
      <c r="E27" s="246"/>
      <c r="F27" s="246"/>
      <c r="G27" s="246"/>
      <c r="H27" s="246"/>
      <c r="I27" s="246"/>
      <c r="J27" s="247"/>
    </row>
    <row r="28" spans="2:10" ht="12.75" thickBot="1">
      <c r="B28" s="245" t="str">
        <f>'knižničný fond'!B28</f>
        <v>Mestské knižnice</v>
      </c>
      <c r="C28" s="246"/>
      <c r="D28" s="246"/>
      <c r="E28" s="246"/>
      <c r="F28" s="246"/>
      <c r="G28" s="246"/>
      <c r="H28" s="246"/>
      <c r="I28" s="246"/>
      <c r="J28" s="247"/>
    </row>
    <row r="29" spans="2:10" ht="12.75" thickBot="1">
      <c r="B29" s="124" t="str">
        <f>+'knižničný fond'!B29</f>
        <v>1.</v>
      </c>
      <c r="C29" s="117" t="str">
        <f>'knižničný fond'!C29</f>
        <v>Stropkov</v>
      </c>
      <c r="D29" s="4">
        <v>98</v>
      </c>
      <c r="E29" s="116">
        <v>8</v>
      </c>
      <c r="F29" s="116">
        <v>0</v>
      </c>
      <c r="G29" s="116">
        <v>0</v>
      </c>
      <c r="H29" s="116">
        <v>0</v>
      </c>
      <c r="I29" s="122">
        <v>0</v>
      </c>
      <c r="J29" s="125">
        <f>SUM(D29:I29)</f>
        <v>106</v>
      </c>
    </row>
    <row r="30" spans="2:10" ht="12.75" thickBot="1">
      <c r="B30" s="245" t="str">
        <f>'knižničný fond'!B30</f>
        <v>Neprofesionálne knižnice</v>
      </c>
      <c r="C30" s="246"/>
      <c r="D30" s="246"/>
      <c r="E30" s="246"/>
      <c r="F30" s="246"/>
      <c r="G30" s="246"/>
      <c r="H30" s="246"/>
      <c r="I30" s="246"/>
      <c r="J30" s="247"/>
    </row>
    <row r="31" spans="2:10" ht="12">
      <c r="B31" s="124" t="str">
        <f>+'knižničný fond'!B31</f>
        <v>1.</v>
      </c>
      <c r="C31" s="117" t="str">
        <f>'knižničný fond'!C31</f>
        <v>Baňa</v>
      </c>
      <c r="D31" s="4">
        <v>0</v>
      </c>
      <c r="E31" s="116">
        <v>0</v>
      </c>
      <c r="F31" s="116">
        <v>0</v>
      </c>
      <c r="G31" s="116">
        <v>0</v>
      </c>
      <c r="H31" s="116">
        <v>0</v>
      </c>
      <c r="I31" s="122">
        <v>0</v>
      </c>
      <c r="J31" s="125">
        <f aca="true" t="shared" si="3" ref="J31:J40">SUM(D31:I31)</f>
        <v>0</v>
      </c>
    </row>
    <row r="32" spans="2:10" ht="12">
      <c r="B32" s="127" t="str">
        <f>+'knižničný fond'!B32</f>
        <v>2.</v>
      </c>
      <c r="C32" s="118" t="str">
        <f>'knižničný fond'!C32</f>
        <v>Bukovce</v>
      </c>
      <c r="D32" s="16">
        <v>0</v>
      </c>
      <c r="E32" s="75">
        <v>0</v>
      </c>
      <c r="F32" s="75">
        <v>0</v>
      </c>
      <c r="G32" s="75">
        <v>0</v>
      </c>
      <c r="H32" s="75">
        <v>0</v>
      </c>
      <c r="I32" s="126">
        <v>0</v>
      </c>
      <c r="J32" s="128">
        <f t="shared" si="3"/>
        <v>0</v>
      </c>
    </row>
    <row r="33" spans="2:10" ht="12">
      <c r="B33" s="127" t="str">
        <f>+'knižničný fond'!B33</f>
        <v>3.</v>
      </c>
      <c r="C33" s="118" t="str">
        <f>'knižničný fond'!C33</f>
        <v>Duplín</v>
      </c>
      <c r="D33" s="16">
        <v>0</v>
      </c>
      <c r="E33" s="75">
        <v>0</v>
      </c>
      <c r="F33" s="75">
        <v>0</v>
      </c>
      <c r="G33" s="75">
        <v>0</v>
      </c>
      <c r="H33" s="75">
        <v>0</v>
      </c>
      <c r="I33" s="126">
        <v>0</v>
      </c>
      <c r="J33" s="128">
        <f t="shared" si="3"/>
        <v>0</v>
      </c>
    </row>
    <row r="34" spans="2:10" ht="12">
      <c r="B34" s="127" t="str">
        <f>+'knižničný fond'!B34</f>
        <v>4.</v>
      </c>
      <c r="C34" s="118" t="str">
        <f>'knižničný fond'!C34</f>
        <v>Turany nad Ondavou</v>
      </c>
      <c r="D34" s="16">
        <v>0</v>
      </c>
      <c r="E34" s="75">
        <v>0</v>
      </c>
      <c r="F34" s="75">
        <v>0</v>
      </c>
      <c r="G34" s="75">
        <v>0</v>
      </c>
      <c r="H34" s="75">
        <v>0</v>
      </c>
      <c r="I34" s="126">
        <v>0</v>
      </c>
      <c r="J34" s="128">
        <f t="shared" si="3"/>
        <v>0</v>
      </c>
    </row>
    <row r="35" spans="2:10" ht="12">
      <c r="B35" s="127" t="str">
        <f>+'knižničný fond'!B35</f>
        <v>5.</v>
      </c>
      <c r="C35" s="118">
        <f>'knižničný fond'!C35</f>
        <v>0</v>
      </c>
      <c r="D35" s="16"/>
      <c r="E35" s="75"/>
      <c r="F35" s="75"/>
      <c r="G35" s="75"/>
      <c r="H35" s="75"/>
      <c r="I35" s="126"/>
      <c r="J35" s="128">
        <f t="shared" si="3"/>
        <v>0</v>
      </c>
    </row>
    <row r="36" spans="2:10" ht="12">
      <c r="B36" s="127" t="str">
        <f>+'knižničný fond'!B36</f>
        <v>6.</v>
      </c>
      <c r="C36" s="118">
        <f>'knižničný fond'!C36</f>
        <v>0</v>
      </c>
      <c r="D36" s="16"/>
      <c r="E36" s="16"/>
      <c r="F36" s="16"/>
      <c r="G36" s="16"/>
      <c r="H36" s="16"/>
      <c r="I36" s="16"/>
      <c r="J36" s="128">
        <f t="shared" si="3"/>
        <v>0</v>
      </c>
    </row>
    <row r="37" spans="2:10" ht="12">
      <c r="B37" s="127" t="str">
        <f>+'knižničný fond'!B37</f>
        <v>7.</v>
      </c>
      <c r="C37" s="118">
        <f>'knižničný fond'!C37</f>
        <v>0</v>
      </c>
      <c r="D37" s="16"/>
      <c r="E37" s="75"/>
      <c r="F37" s="75"/>
      <c r="G37" s="75"/>
      <c r="H37" s="75"/>
      <c r="I37" s="126"/>
      <c r="J37" s="128">
        <f t="shared" si="3"/>
        <v>0</v>
      </c>
    </row>
    <row r="38" spans="2:10" ht="12">
      <c r="B38" s="127" t="str">
        <f>+'knižničný fond'!B38</f>
        <v>8.</v>
      </c>
      <c r="C38" s="118">
        <f>'knižničný fond'!C38</f>
        <v>0</v>
      </c>
      <c r="D38" s="75"/>
      <c r="E38" s="75"/>
      <c r="F38" s="75"/>
      <c r="G38" s="75"/>
      <c r="H38" s="75"/>
      <c r="I38" s="75"/>
      <c r="J38" s="128">
        <f t="shared" si="3"/>
        <v>0</v>
      </c>
    </row>
    <row r="39" spans="2:10" ht="12">
      <c r="B39" s="127" t="str">
        <f>+'knižničný fond'!B39</f>
        <v>9.</v>
      </c>
      <c r="C39" s="118">
        <f>'knižničný fond'!C39</f>
        <v>0</v>
      </c>
      <c r="D39" s="75"/>
      <c r="E39" s="75"/>
      <c r="F39" s="75"/>
      <c r="G39" s="75"/>
      <c r="H39" s="75"/>
      <c r="I39" s="75"/>
      <c r="J39" s="128">
        <f t="shared" si="3"/>
        <v>0</v>
      </c>
    </row>
    <row r="40" spans="2:10" ht="12">
      <c r="B40" s="127" t="str">
        <f>+'knižničný fond'!B40</f>
        <v>10.</v>
      </c>
      <c r="C40" s="118">
        <f>'knižničný fond'!C40</f>
        <v>0</v>
      </c>
      <c r="D40" s="16"/>
      <c r="E40" s="75"/>
      <c r="F40" s="75"/>
      <c r="G40" s="75"/>
      <c r="H40" s="75"/>
      <c r="I40" s="75"/>
      <c r="J40" s="128">
        <f t="shared" si="3"/>
        <v>0</v>
      </c>
    </row>
    <row r="41" spans="2:10" ht="12.75" thickBot="1">
      <c r="B41" s="260" t="str">
        <f>'knižničný fond'!B41</f>
        <v>SPOLU - Neprof. knižnice</v>
      </c>
      <c r="C41" s="261"/>
      <c r="D41" s="22">
        <f aca="true" t="shared" si="4" ref="D41:J41">SUM(D31:D40)</f>
        <v>0</v>
      </c>
      <c r="E41" s="119">
        <f t="shared" si="4"/>
        <v>0</v>
      </c>
      <c r="F41" s="119">
        <f t="shared" si="4"/>
        <v>0</v>
      </c>
      <c r="G41" s="119">
        <f t="shared" si="4"/>
        <v>0</v>
      </c>
      <c r="H41" s="119">
        <f t="shared" si="4"/>
        <v>0</v>
      </c>
      <c r="I41" s="129">
        <f t="shared" si="4"/>
        <v>0</v>
      </c>
      <c r="J41" s="130">
        <f t="shared" si="4"/>
        <v>0</v>
      </c>
    </row>
    <row r="42" spans="2:10" ht="12.75" thickBot="1">
      <c r="B42" s="240" t="str">
        <f>'knižničný fond'!B42</f>
        <v>SPOLU - okres STROPKOV</v>
      </c>
      <c r="C42" s="241"/>
      <c r="D42" s="27">
        <f aca="true" t="shared" si="5" ref="D42:J42">SUM(D29+D41)</f>
        <v>98</v>
      </c>
      <c r="E42" s="120">
        <f t="shared" si="5"/>
        <v>8</v>
      </c>
      <c r="F42" s="120">
        <f t="shared" si="5"/>
        <v>0</v>
      </c>
      <c r="G42" s="120">
        <f t="shared" si="5"/>
        <v>0</v>
      </c>
      <c r="H42" s="120">
        <f t="shared" si="5"/>
        <v>0</v>
      </c>
      <c r="I42" s="131">
        <f t="shared" si="5"/>
        <v>0</v>
      </c>
      <c r="J42" s="132">
        <f t="shared" si="5"/>
        <v>106</v>
      </c>
    </row>
  </sheetData>
  <sheetProtection password="C7E0" sheet="1" objects="1" scenarios="1"/>
  <mergeCells count="20">
    <mergeCell ref="B28:J28"/>
    <mergeCell ref="E2:E6"/>
    <mergeCell ref="B26:J26"/>
    <mergeCell ref="G2:G6"/>
    <mergeCell ref="B41:C41"/>
    <mergeCell ref="B42:C42"/>
    <mergeCell ref="B7:J7"/>
    <mergeCell ref="B9:J9"/>
    <mergeCell ref="B13:J13"/>
    <mergeCell ref="B24:C24"/>
    <mergeCell ref="B25:C25"/>
    <mergeCell ref="F2:F6"/>
    <mergeCell ref="B30:J30"/>
    <mergeCell ref="B11:J11"/>
    <mergeCell ref="B27:J27"/>
    <mergeCell ref="I2:I6"/>
    <mergeCell ref="J2:J6"/>
    <mergeCell ref="B2:C6"/>
    <mergeCell ref="H2:H6"/>
    <mergeCell ref="D2:D6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41"/>
  <dimension ref="B2:Q42"/>
  <sheetViews>
    <sheetView zoomScalePageLayoutView="0" workbookViewId="0" topLeftCell="A1">
      <pane xSplit="3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8" sqref="Q8"/>
    </sheetView>
  </sheetViews>
  <sheetFormatPr defaultColWidth="9.00390625" defaultRowHeight="12.75"/>
  <cols>
    <col min="1" max="1" width="2.625" style="34" customWidth="1"/>
    <col min="2" max="2" width="3.375" style="34" customWidth="1"/>
    <col min="3" max="3" width="21.00390625" style="34" customWidth="1"/>
    <col min="4" max="4" width="11.375" style="34" customWidth="1"/>
    <col min="5" max="11" width="13.00390625" style="34" customWidth="1"/>
    <col min="12" max="12" width="15.25390625" style="34" customWidth="1"/>
    <col min="13" max="16" width="13.00390625" style="34" customWidth="1"/>
    <col min="17" max="16384" width="9.125" style="34" customWidth="1"/>
  </cols>
  <sheetData>
    <row r="1" ht="12.75" thickBot="1"/>
    <row r="2" spans="2:17" ht="12.75" customHeight="1">
      <c r="B2" s="252" t="s">
        <v>0</v>
      </c>
      <c r="C2" s="253"/>
      <c r="D2" s="264" t="s">
        <v>153</v>
      </c>
      <c r="E2" s="265"/>
      <c r="F2" s="242" t="s">
        <v>155</v>
      </c>
      <c r="G2" s="242" t="s">
        <v>156</v>
      </c>
      <c r="H2" s="242" t="s">
        <v>157</v>
      </c>
      <c r="I2" s="242" t="s">
        <v>158</v>
      </c>
      <c r="J2" s="242" t="s">
        <v>159</v>
      </c>
      <c r="K2" s="242" t="s">
        <v>160</v>
      </c>
      <c r="L2" s="242" t="s">
        <v>161</v>
      </c>
      <c r="M2" s="242" t="s">
        <v>162</v>
      </c>
      <c r="N2" s="242" t="s">
        <v>163</v>
      </c>
      <c r="O2" s="242" t="s">
        <v>164</v>
      </c>
      <c r="P2" s="242" t="s">
        <v>165</v>
      </c>
      <c r="Q2" s="250" t="s">
        <v>12</v>
      </c>
    </row>
    <row r="3" spans="2:17" ht="12.75" customHeight="1">
      <c r="B3" s="254"/>
      <c r="C3" s="255"/>
      <c r="D3" s="262" t="s">
        <v>7</v>
      </c>
      <c r="E3" s="262" t="s">
        <v>154</v>
      </c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51"/>
    </row>
    <row r="4" spans="2:17" ht="12.75" customHeight="1">
      <c r="B4" s="254"/>
      <c r="C4" s="255"/>
      <c r="D4" s="263"/>
      <c r="E4" s="26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51"/>
    </row>
    <row r="5" spans="2:17" ht="12">
      <c r="B5" s="254"/>
      <c r="C5" s="255"/>
      <c r="D5" s="263"/>
      <c r="E5" s="26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51"/>
    </row>
    <row r="6" spans="2:17" ht="24" customHeight="1" thickBot="1">
      <c r="B6" s="254"/>
      <c r="C6" s="255"/>
      <c r="D6" s="263"/>
      <c r="E6" s="263"/>
      <c r="F6" s="244"/>
      <c r="G6" s="243"/>
      <c r="H6" s="244"/>
      <c r="I6" s="243"/>
      <c r="J6" s="244"/>
      <c r="K6" s="244"/>
      <c r="L6" s="243"/>
      <c r="M6" s="244"/>
      <c r="N6" s="243"/>
      <c r="O6" s="244"/>
      <c r="P6" s="244"/>
      <c r="Q6" s="251"/>
    </row>
    <row r="7" spans="2:17" ht="12.75" thickBot="1">
      <c r="B7" s="245" t="str">
        <f>'knižničný fond'!B7</f>
        <v>Okres SVIDNÍK</v>
      </c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7"/>
    </row>
    <row r="8" spans="2:17" ht="12.75" thickBot="1">
      <c r="B8" s="121" t="str">
        <f>+'knižničný fond'!B8</f>
        <v>1.</v>
      </c>
      <c r="C8" s="115" t="str">
        <f>'knižničný fond'!C8</f>
        <v>Svidník</v>
      </c>
      <c r="D8" s="116">
        <v>21</v>
      </c>
      <c r="E8" s="116">
        <v>9</v>
      </c>
      <c r="F8" s="122">
        <v>1</v>
      </c>
      <c r="G8" s="122">
        <v>1</v>
      </c>
      <c r="H8" s="122">
        <v>1</v>
      </c>
      <c r="I8" s="122">
        <v>0</v>
      </c>
      <c r="J8" s="122">
        <v>508</v>
      </c>
      <c r="K8" s="122">
        <v>0</v>
      </c>
      <c r="L8" s="122">
        <v>0</v>
      </c>
      <c r="M8" s="122">
        <v>0</v>
      </c>
      <c r="N8" s="122">
        <v>0</v>
      </c>
      <c r="O8" s="122">
        <v>0</v>
      </c>
      <c r="P8" s="122">
        <v>0</v>
      </c>
      <c r="Q8" s="123">
        <f>SUM(D8:P8)</f>
        <v>541</v>
      </c>
    </row>
    <row r="9" spans="2:17" ht="12.75" thickBot="1">
      <c r="B9" s="245" t="str">
        <f>'knižničný fond'!B7</f>
        <v>Okres SVIDNÍK</v>
      </c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7"/>
    </row>
    <row r="10" spans="2:17" ht="12.75" thickBot="1">
      <c r="B10" s="124" t="str">
        <f>+'knižničný fond'!B8</f>
        <v>1.</v>
      </c>
      <c r="C10" s="12" t="str">
        <f>'knižničný fond'!C10</f>
        <v>Giraltovce</v>
      </c>
      <c r="D10" s="133">
        <v>10</v>
      </c>
      <c r="E10" s="133">
        <v>8</v>
      </c>
      <c r="F10" s="134">
        <v>1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25">
        <f>SUM(D10:P10)</f>
        <v>19</v>
      </c>
    </row>
    <row r="11" spans="2:17" ht="12.75" thickBot="1">
      <c r="B11" s="245" t="str">
        <f>'knižničný fond'!B9</f>
        <v>Mestské knižnice</v>
      </c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7"/>
    </row>
    <row r="12" spans="2:17" ht="12.75" thickBot="1">
      <c r="B12" s="124" t="str">
        <f>+'knižničný fond'!B10</f>
        <v>1.</v>
      </c>
      <c r="C12" s="12">
        <f>'knižničný fond'!C12</f>
        <v>0</v>
      </c>
      <c r="D12" s="133"/>
      <c r="E12" s="133"/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25">
        <f>SUM(D12:P12)</f>
        <v>0</v>
      </c>
    </row>
    <row r="13" spans="2:17" ht="12.75" thickBot="1">
      <c r="B13" s="245" t="str">
        <f>'knižničný fond'!B13</f>
        <v>Neprofesionálne knižnice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7"/>
    </row>
    <row r="14" spans="2:17" ht="12">
      <c r="B14" s="124" t="str">
        <f>+'knižničný fond'!B14</f>
        <v>1.</v>
      </c>
      <c r="C14" s="117" t="str">
        <f>'knižničný fond'!C14</f>
        <v>Kračúnovce</v>
      </c>
      <c r="D14" s="75">
        <v>0</v>
      </c>
      <c r="E14" s="75">
        <v>0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  <c r="O14" s="126">
        <v>0</v>
      </c>
      <c r="P14" s="126">
        <v>0</v>
      </c>
      <c r="Q14" s="125">
        <f aca="true" t="shared" si="0" ref="Q14:Q23">SUM(D14:P14)</f>
        <v>0</v>
      </c>
    </row>
    <row r="15" spans="2:17" ht="12">
      <c r="B15" s="127" t="str">
        <f>+'knižničný fond'!B15</f>
        <v>2.</v>
      </c>
      <c r="C15" s="118" t="str">
        <f>'knižničný fond'!C15</f>
        <v>Kružlová</v>
      </c>
      <c r="D15" s="75">
        <v>0</v>
      </c>
      <c r="E15" s="75">
        <v>0</v>
      </c>
      <c r="F15" s="126">
        <v>1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6">
        <v>0</v>
      </c>
      <c r="P15" s="126">
        <v>0</v>
      </c>
      <c r="Q15" s="128">
        <f t="shared" si="0"/>
        <v>1</v>
      </c>
    </row>
    <row r="16" spans="2:17" ht="12">
      <c r="B16" s="127" t="str">
        <f>+'knižničný fond'!B16</f>
        <v>3.</v>
      </c>
      <c r="C16" s="118" t="str">
        <f>'knižničný fond'!C16</f>
        <v>Mestisko</v>
      </c>
      <c r="D16" s="75">
        <v>0</v>
      </c>
      <c r="E16" s="75">
        <v>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6">
        <v>0</v>
      </c>
      <c r="P16" s="126">
        <v>0</v>
      </c>
      <c r="Q16" s="128">
        <f t="shared" si="0"/>
        <v>0</v>
      </c>
    </row>
    <row r="17" spans="2:17" ht="12">
      <c r="B17" s="127" t="str">
        <f>+'knižničný fond'!B17</f>
        <v>4.</v>
      </c>
      <c r="C17" s="118" t="str">
        <f>'knižničný fond'!C17</f>
        <v>Okrúhle</v>
      </c>
      <c r="D17" s="75">
        <v>1</v>
      </c>
      <c r="E17" s="75">
        <v>0</v>
      </c>
      <c r="F17" s="126">
        <v>1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26">
        <v>0</v>
      </c>
      <c r="Q17" s="128">
        <f t="shared" si="0"/>
        <v>2</v>
      </c>
    </row>
    <row r="18" spans="2:17" ht="12">
      <c r="B18" s="127" t="str">
        <f>+'knižničný fond'!B18</f>
        <v>5.</v>
      </c>
      <c r="C18" s="118" t="str">
        <f>'knižničný fond'!C18</f>
        <v>Rakovčík</v>
      </c>
      <c r="D18" s="75">
        <v>0</v>
      </c>
      <c r="E18" s="75">
        <v>0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  <c r="N18" s="126">
        <v>0</v>
      </c>
      <c r="O18" s="126">
        <v>0</v>
      </c>
      <c r="P18" s="126">
        <v>0</v>
      </c>
      <c r="Q18" s="128">
        <f t="shared" si="0"/>
        <v>0</v>
      </c>
    </row>
    <row r="19" spans="2:17" ht="12">
      <c r="B19" s="127" t="str">
        <f>+'knižničný fond'!B19</f>
        <v>6.</v>
      </c>
      <c r="C19" s="118" t="str">
        <f>'knižničný fond'!C19</f>
        <v>Vyšný Mirošov</v>
      </c>
      <c r="D19" s="75"/>
      <c r="E19" s="75"/>
      <c r="F19" s="126"/>
      <c r="G19" s="126"/>
      <c r="H19" s="126"/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6">
        <v>0</v>
      </c>
      <c r="Q19" s="128">
        <f t="shared" si="0"/>
        <v>0</v>
      </c>
    </row>
    <row r="20" spans="2:17" ht="12">
      <c r="B20" s="127" t="str">
        <f>+'knižničný fond'!B20</f>
        <v>7.</v>
      </c>
      <c r="C20" s="118">
        <f>'knižničný fond'!C20</f>
        <v>0</v>
      </c>
      <c r="D20" s="75"/>
      <c r="E20" s="75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8">
        <f t="shared" si="0"/>
        <v>0</v>
      </c>
    </row>
    <row r="21" spans="2:17" ht="12">
      <c r="B21" s="127" t="str">
        <f>+'knižničný fond'!B21</f>
        <v>8.</v>
      </c>
      <c r="C21" s="118">
        <f>'knižničný fond'!C21</f>
        <v>0</v>
      </c>
      <c r="D21" s="75"/>
      <c r="E21" s="75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8">
        <f t="shared" si="0"/>
        <v>0</v>
      </c>
    </row>
    <row r="22" spans="2:17" ht="12">
      <c r="B22" s="127" t="str">
        <f>+'knižničný fond'!B22</f>
        <v>9.</v>
      </c>
      <c r="C22" s="118">
        <f>'knižničný fond'!C22</f>
        <v>0</v>
      </c>
      <c r="D22" s="75"/>
      <c r="E22" s="75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8">
        <f t="shared" si="0"/>
        <v>0</v>
      </c>
    </row>
    <row r="23" spans="2:17" ht="12">
      <c r="B23" s="127" t="str">
        <f>+'knižničný fond'!B23</f>
        <v>10.</v>
      </c>
      <c r="C23" s="118">
        <f>'knižničný fond'!C23</f>
        <v>0</v>
      </c>
      <c r="D23" s="75"/>
      <c r="E23" s="75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8">
        <f t="shared" si="0"/>
        <v>0</v>
      </c>
    </row>
    <row r="24" spans="2:17" ht="12.75" thickBot="1">
      <c r="B24" s="260" t="str">
        <f>'knižničný fond'!B24</f>
        <v>SPOLU - Neprof. knižnice</v>
      </c>
      <c r="C24" s="261"/>
      <c r="D24" s="119">
        <f aca="true" t="shared" si="1" ref="D24:Q24">SUM(D14:D23)</f>
        <v>1</v>
      </c>
      <c r="E24" s="119">
        <f t="shared" si="1"/>
        <v>0</v>
      </c>
      <c r="F24" s="129">
        <f t="shared" si="1"/>
        <v>2</v>
      </c>
      <c r="G24" s="129">
        <f t="shared" si="1"/>
        <v>0</v>
      </c>
      <c r="H24" s="129">
        <f t="shared" si="1"/>
        <v>0</v>
      </c>
      <c r="I24" s="129">
        <f t="shared" si="1"/>
        <v>0</v>
      </c>
      <c r="J24" s="129">
        <f t="shared" si="1"/>
        <v>0</v>
      </c>
      <c r="K24" s="129">
        <f t="shared" si="1"/>
        <v>0</v>
      </c>
      <c r="L24" s="129">
        <f t="shared" si="1"/>
        <v>0</v>
      </c>
      <c r="M24" s="129">
        <f t="shared" si="1"/>
        <v>0</v>
      </c>
      <c r="N24" s="129">
        <f t="shared" si="1"/>
        <v>0</v>
      </c>
      <c r="O24" s="129">
        <f t="shared" si="1"/>
        <v>0</v>
      </c>
      <c r="P24" s="129">
        <f t="shared" si="1"/>
        <v>0</v>
      </c>
      <c r="Q24" s="130">
        <f t="shared" si="1"/>
        <v>3</v>
      </c>
    </row>
    <row r="25" spans="2:17" ht="12.75" thickBot="1">
      <c r="B25" s="240" t="str">
        <f>'knižničný fond'!B25</f>
        <v>SPOLU - okr. Svidník</v>
      </c>
      <c r="C25" s="241"/>
      <c r="D25" s="120">
        <f aca="true" t="shared" si="2" ref="D25:Q25">SUM(D8+D12+D24)</f>
        <v>22</v>
      </c>
      <c r="E25" s="120">
        <f t="shared" si="2"/>
        <v>9</v>
      </c>
      <c r="F25" s="131">
        <f t="shared" si="2"/>
        <v>3</v>
      </c>
      <c r="G25" s="131">
        <f t="shared" si="2"/>
        <v>1</v>
      </c>
      <c r="H25" s="131">
        <f t="shared" si="2"/>
        <v>1</v>
      </c>
      <c r="I25" s="131">
        <f t="shared" si="2"/>
        <v>0</v>
      </c>
      <c r="J25" s="131">
        <f t="shared" si="2"/>
        <v>508</v>
      </c>
      <c r="K25" s="131">
        <f t="shared" si="2"/>
        <v>0</v>
      </c>
      <c r="L25" s="131">
        <f t="shared" si="2"/>
        <v>0</v>
      </c>
      <c r="M25" s="131">
        <f t="shared" si="2"/>
        <v>0</v>
      </c>
      <c r="N25" s="131">
        <f t="shared" si="2"/>
        <v>0</v>
      </c>
      <c r="O25" s="131">
        <f t="shared" si="2"/>
        <v>0</v>
      </c>
      <c r="P25" s="131">
        <f t="shared" si="2"/>
        <v>0</v>
      </c>
      <c r="Q25" s="132">
        <f t="shared" si="2"/>
        <v>544</v>
      </c>
    </row>
    <row r="26" spans="2:17" ht="12.75" thickBot="1">
      <c r="B26" s="257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9"/>
    </row>
    <row r="27" spans="2:17" ht="12.75" thickBot="1">
      <c r="B27" s="245" t="str">
        <f>'knižničný fond'!B27</f>
        <v>Okres STROPKOV</v>
      </c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7"/>
    </row>
    <row r="28" spans="2:17" ht="12.75" thickBot="1">
      <c r="B28" s="245" t="str">
        <f>'knižničný fond'!B28</f>
        <v>Mestské knižnice</v>
      </c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7"/>
    </row>
    <row r="29" spans="2:17" ht="12.75" thickBot="1">
      <c r="B29" s="124" t="str">
        <f>+'knižničný fond'!B29</f>
        <v>1.</v>
      </c>
      <c r="C29" s="117" t="str">
        <f>'knižničný fond'!C29</f>
        <v>Stropkov</v>
      </c>
      <c r="D29" s="116">
        <v>11</v>
      </c>
      <c r="E29" s="116">
        <v>8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22">
        <v>0</v>
      </c>
      <c r="O29" s="122">
        <v>0</v>
      </c>
      <c r="P29" s="122">
        <v>0</v>
      </c>
      <c r="Q29" s="125">
        <f>SUM(D29:P29)</f>
        <v>19</v>
      </c>
    </row>
    <row r="30" spans="2:17" ht="12.75" thickBot="1">
      <c r="B30" s="245" t="str">
        <f>'knižničný fond'!B30</f>
        <v>Neprofesionálne knižnice</v>
      </c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7"/>
    </row>
    <row r="31" spans="2:17" ht="12">
      <c r="B31" s="124" t="str">
        <f>+'knižničný fond'!B31</f>
        <v>1.</v>
      </c>
      <c r="C31" s="117" t="str">
        <f>'knižničný fond'!C31</f>
        <v>Baňa</v>
      </c>
      <c r="D31" s="133">
        <v>1</v>
      </c>
      <c r="E31" s="133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/>
      <c r="Q31" s="125">
        <f aca="true" t="shared" si="3" ref="Q31:Q40">SUM(D31:P31)</f>
        <v>1</v>
      </c>
    </row>
    <row r="32" spans="2:17" ht="12">
      <c r="B32" s="127" t="str">
        <f>+'knižničný fond'!B32</f>
        <v>2.</v>
      </c>
      <c r="C32" s="118" t="str">
        <f>'knižničný fond'!C32</f>
        <v>Bukovce</v>
      </c>
      <c r="D32" s="75">
        <v>0</v>
      </c>
      <c r="E32" s="75">
        <v>0</v>
      </c>
      <c r="F32" s="126">
        <v>0</v>
      </c>
      <c r="G32" s="126">
        <v>0</v>
      </c>
      <c r="H32" s="126">
        <v>0</v>
      </c>
      <c r="I32" s="126">
        <v>0</v>
      </c>
      <c r="J32" s="126">
        <v>0</v>
      </c>
      <c r="K32" s="126">
        <v>0</v>
      </c>
      <c r="L32" s="126">
        <v>0</v>
      </c>
      <c r="M32" s="126">
        <v>0</v>
      </c>
      <c r="N32" s="126">
        <v>0</v>
      </c>
      <c r="O32" s="126">
        <v>0</v>
      </c>
      <c r="P32" s="126">
        <v>0</v>
      </c>
      <c r="Q32" s="128">
        <f t="shared" si="3"/>
        <v>0</v>
      </c>
    </row>
    <row r="33" spans="2:17" ht="12">
      <c r="B33" s="127" t="str">
        <f>+'knižničný fond'!B33</f>
        <v>3.</v>
      </c>
      <c r="C33" s="118" t="str">
        <f>'knižničný fond'!C33</f>
        <v>Duplín</v>
      </c>
      <c r="D33" s="75">
        <v>1</v>
      </c>
      <c r="E33" s="75">
        <v>0</v>
      </c>
      <c r="F33" s="126">
        <v>0</v>
      </c>
      <c r="G33" s="126">
        <v>0</v>
      </c>
      <c r="H33" s="126">
        <v>0</v>
      </c>
      <c r="I33" s="126">
        <v>0</v>
      </c>
      <c r="J33" s="126">
        <v>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8">
        <f t="shared" si="3"/>
        <v>1</v>
      </c>
    </row>
    <row r="34" spans="2:17" ht="12">
      <c r="B34" s="127" t="str">
        <f>+'knižničný fond'!B34</f>
        <v>4.</v>
      </c>
      <c r="C34" s="118" t="str">
        <f>'knižničný fond'!C34</f>
        <v>Turany nad Ondavou</v>
      </c>
      <c r="D34" s="75">
        <v>0</v>
      </c>
      <c r="E34" s="75">
        <v>0</v>
      </c>
      <c r="F34" s="126">
        <v>1</v>
      </c>
      <c r="G34" s="126">
        <v>0</v>
      </c>
      <c r="H34" s="126">
        <v>0</v>
      </c>
      <c r="I34" s="126">
        <v>0</v>
      </c>
      <c r="J34" s="126">
        <v>0</v>
      </c>
      <c r="K34" s="126">
        <v>0</v>
      </c>
      <c r="L34" s="126">
        <v>0</v>
      </c>
      <c r="M34" s="126">
        <v>0</v>
      </c>
      <c r="N34" s="126">
        <v>0</v>
      </c>
      <c r="O34" s="126">
        <v>0</v>
      </c>
      <c r="P34" s="126">
        <v>0</v>
      </c>
      <c r="Q34" s="128">
        <f t="shared" si="3"/>
        <v>1</v>
      </c>
    </row>
    <row r="35" spans="2:17" ht="12">
      <c r="B35" s="127" t="str">
        <f>+'knižničný fond'!B35</f>
        <v>5.</v>
      </c>
      <c r="C35" s="118">
        <f>'knižničný fond'!C35</f>
        <v>0</v>
      </c>
      <c r="D35" s="75"/>
      <c r="E35" s="75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8">
        <f t="shared" si="3"/>
        <v>0</v>
      </c>
    </row>
    <row r="36" spans="2:17" ht="12">
      <c r="B36" s="127" t="str">
        <f>+'knižničný fond'!B36</f>
        <v>6.</v>
      </c>
      <c r="C36" s="118">
        <f>'knižničný fond'!C36</f>
        <v>0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28">
        <f t="shared" si="3"/>
        <v>0</v>
      </c>
    </row>
    <row r="37" spans="2:17" ht="12">
      <c r="B37" s="127" t="str">
        <f>+'knižničný fond'!B37</f>
        <v>7.</v>
      </c>
      <c r="C37" s="118">
        <f>'knižničný fond'!C37</f>
        <v>0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28">
        <f t="shared" si="3"/>
        <v>0</v>
      </c>
    </row>
    <row r="38" spans="2:17" ht="12">
      <c r="B38" s="127" t="str">
        <f>+'knižničný fond'!B38</f>
        <v>8.</v>
      </c>
      <c r="C38" s="118">
        <f>'knižničný fond'!C38</f>
        <v>0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128">
        <f t="shared" si="3"/>
        <v>0</v>
      </c>
    </row>
    <row r="39" spans="2:17" ht="12">
      <c r="B39" s="127" t="str">
        <f>+'knižničný fond'!B39</f>
        <v>9.</v>
      </c>
      <c r="C39" s="118">
        <f>'knižničný fond'!C39</f>
        <v>0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128">
        <f t="shared" si="3"/>
        <v>0</v>
      </c>
    </row>
    <row r="40" spans="2:17" ht="12">
      <c r="B40" s="127" t="str">
        <f>+'knižničný fond'!B40</f>
        <v>10.</v>
      </c>
      <c r="C40" s="118">
        <f>'knižničný fond'!C40</f>
        <v>0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128">
        <f t="shared" si="3"/>
        <v>0</v>
      </c>
    </row>
    <row r="41" spans="2:17" ht="12.75" thickBot="1">
      <c r="B41" s="260" t="str">
        <f>'knižničný fond'!B41</f>
        <v>SPOLU - Neprof. knižnice</v>
      </c>
      <c r="C41" s="261"/>
      <c r="D41" s="119">
        <f aca="true" t="shared" si="4" ref="D41:Q41">SUM(D31:D40)</f>
        <v>2</v>
      </c>
      <c r="E41" s="119">
        <f t="shared" si="4"/>
        <v>0</v>
      </c>
      <c r="F41" s="129">
        <f t="shared" si="4"/>
        <v>1</v>
      </c>
      <c r="G41" s="129">
        <f t="shared" si="4"/>
        <v>0</v>
      </c>
      <c r="H41" s="129">
        <f t="shared" si="4"/>
        <v>0</v>
      </c>
      <c r="I41" s="129">
        <f t="shared" si="4"/>
        <v>0</v>
      </c>
      <c r="J41" s="129">
        <f t="shared" si="4"/>
        <v>0</v>
      </c>
      <c r="K41" s="129">
        <f t="shared" si="4"/>
        <v>0</v>
      </c>
      <c r="L41" s="129">
        <f t="shared" si="4"/>
        <v>0</v>
      </c>
      <c r="M41" s="129">
        <f t="shared" si="4"/>
        <v>0</v>
      </c>
      <c r="N41" s="129">
        <f t="shared" si="4"/>
        <v>0</v>
      </c>
      <c r="O41" s="129">
        <f t="shared" si="4"/>
        <v>0</v>
      </c>
      <c r="P41" s="129">
        <f t="shared" si="4"/>
        <v>0</v>
      </c>
      <c r="Q41" s="130">
        <f t="shared" si="4"/>
        <v>3</v>
      </c>
    </row>
    <row r="42" spans="2:17" ht="12.75" thickBot="1">
      <c r="B42" s="240" t="str">
        <f>'knižničný fond'!B42</f>
        <v>SPOLU - okres STROPKOV</v>
      </c>
      <c r="C42" s="241"/>
      <c r="D42" s="120">
        <f aca="true" t="shared" si="5" ref="D42:Q42">SUM(D29+D41)</f>
        <v>13</v>
      </c>
      <c r="E42" s="120">
        <f t="shared" si="5"/>
        <v>8</v>
      </c>
      <c r="F42" s="131">
        <f t="shared" si="5"/>
        <v>1</v>
      </c>
      <c r="G42" s="131">
        <f t="shared" si="5"/>
        <v>0</v>
      </c>
      <c r="H42" s="131">
        <f t="shared" si="5"/>
        <v>0</v>
      </c>
      <c r="I42" s="131">
        <f t="shared" si="5"/>
        <v>0</v>
      </c>
      <c r="J42" s="131">
        <f t="shared" si="5"/>
        <v>0</v>
      </c>
      <c r="K42" s="131">
        <f t="shared" si="5"/>
        <v>0</v>
      </c>
      <c r="L42" s="131">
        <f t="shared" si="5"/>
        <v>0</v>
      </c>
      <c r="M42" s="131">
        <f t="shared" si="5"/>
        <v>0</v>
      </c>
      <c r="N42" s="131">
        <f t="shared" si="5"/>
        <v>0</v>
      </c>
      <c r="O42" s="131">
        <f t="shared" si="5"/>
        <v>0</v>
      </c>
      <c r="P42" s="131">
        <f t="shared" si="5"/>
        <v>0</v>
      </c>
      <c r="Q42" s="132">
        <f t="shared" si="5"/>
        <v>22</v>
      </c>
    </row>
  </sheetData>
  <sheetProtection password="C7E0" sheet="1" objects="1" scenarios="1"/>
  <mergeCells count="28">
    <mergeCell ref="O2:O6"/>
    <mergeCell ref="B42:C42"/>
    <mergeCell ref="B13:Q13"/>
    <mergeCell ref="B26:Q26"/>
    <mergeCell ref="B24:C24"/>
    <mergeCell ref="B25:C25"/>
    <mergeCell ref="B30:Q30"/>
    <mergeCell ref="B27:Q27"/>
    <mergeCell ref="B28:Q28"/>
    <mergeCell ref="Q2:Q6"/>
    <mergeCell ref="P2:P6"/>
    <mergeCell ref="B41:C41"/>
    <mergeCell ref="D2:E2"/>
    <mergeCell ref="N2:N6"/>
    <mergeCell ref="B7:Q7"/>
    <mergeCell ref="B11:Q11"/>
    <mergeCell ref="B2:C6"/>
    <mergeCell ref="D3:D6"/>
    <mergeCell ref="B9:Q9"/>
    <mergeCell ref="K2:K6"/>
    <mergeCell ref="M2:M6"/>
    <mergeCell ref="L2:L6"/>
    <mergeCell ref="E3:E6"/>
    <mergeCell ref="F2:F6"/>
    <mergeCell ref="G2:G6"/>
    <mergeCell ref="H2:H6"/>
    <mergeCell ref="I2:I6"/>
    <mergeCell ref="J2:J6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5"/>
  <dimension ref="A2:AL137"/>
  <sheetViews>
    <sheetView tabSelected="1" zoomScalePageLayoutView="0" workbookViewId="0" topLeftCell="A2">
      <pane xSplit="3" ySplit="5" topLeftCell="Y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H8" sqref="AH8"/>
    </sheetView>
  </sheetViews>
  <sheetFormatPr defaultColWidth="11.00390625" defaultRowHeight="12.75"/>
  <cols>
    <col min="1" max="1" width="3.00390625" style="33" customWidth="1"/>
    <col min="2" max="2" width="4.125" style="33" customWidth="1"/>
    <col min="3" max="3" width="18.75390625" style="33" customWidth="1"/>
    <col min="4" max="13" width="11.00390625" style="34" customWidth="1"/>
    <col min="14" max="14" width="13.375" style="33" customWidth="1"/>
    <col min="15" max="30" width="11.00390625" style="33" customWidth="1"/>
    <col min="31" max="31" width="11.25390625" style="33" customWidth="1"/>
    <col min="32" max="32" width="12.125" style="33" customWidth="1"/>
    <col min="33" max="33" width="11.00390625" style="33" customWidth="1"/>
    <col min="34" max="34" width="12.875" style="34" customWidth="1"/>
    <col min="35" max="35" width="13.25390625" style="33" customWidth="1"/>
    <col min="36" max="16384" width="11.00390625" style="33" customWidth="1"/>
  </cols>
  <sheetData>
    <row r="1" ht="12.75" thickBot="1"/>
    <row r="2" spans="2:35" ht="24" customHeight="1">
      <c r="B2" s="228" t="s">
        <v>0</v>
      </c>
      <c r="C2" s="229"/>
      <c r="D2" s="248" t="s">
        <v>85</v>
      </c>
      <c r="E2" s="270" t="s">
        <v>137</v>
      </c>
      <c r="F2" s="256" t="s">
        <v>138</v>
      </c>
      <c r="G2" s="270" t="s">
        <v>139</v>
      </c>
      <c r="H2" s="266" t="s">
        <v>132</v>
      </c>
      <c r="I2" s="267"/>
      <c r="J2" s="267"/>
      <c r="K2" s="267"/>
      <c r="L2" s="267"/>
      <c r="M2" s="268"/>
      <c r="N2" s="296" t="s">
        <v>146</v>
      </c>
      <c r="O2" s="227" t="s">
        <v>148</v>
      </c>
      <c r="P2" s="278"/>
      <c r="Q2" s="278"/>
      <c r="R2" s="278"/>
      <c r="S2" s="171"/>
      <c r="T2" s="288" t="s">
        <v>149</v>
      </c>
      <c r="U2" s="288"/>
      <c r="V2" s="288"/>
      <c r="W2" s="289"/>
      <c r="X2" s="227" t="s">
        <v>147</v>
      </c>
      <c r="Y2" s="283"/>
      <c r="Z2" s="283"/>
      <c r="AA2" s="284"/>
      <c r="AB2" s="284"/>
      <c r="AC2" s="285"/>
      <c r="AD2" s="227" t="s">
        <v>150</v>
      </c>
      <c r="AE2" s="278"/>
      <c r="AF2" s="278"/>
      <c r="AG2" s="278"/>
      <c r="AH2" s="250" t="s">
        <v>142</v>
      </c>
      <c r="AI2" s="272" t="s">
        <v>12</v>
      </c>
    </row>
    <row r="3" spans="2:35" ht="26.25" customHeight="1">
      <c r="B3" s="230"/>
      <c r="C3" s="231"/>
      <c r="D3" s="249"/>
      <c r="E3" s="263"/>
      <c r="F3" s="249"/>
      <c r="G3" s="263"/>
      <c r="H3" s="262" t="s">
        <v>133</v>
      </c>
      <c r="I3" s="262" t="s">
        <v>134</v>
      </c>
      <c r="J3" s="295" t="s">
        <v>135</v>
      </c>
      <c r="K3" s="262" t="s">
        <v>134</v>
      </c>
      <c r="L3" s="262" t="s">
        <v>136</v>
      </c>
      <c r="M3" s="262" t="s">
        <v>134</v>
      </c>
      <c r="N3" s="297"/>
      <c r="O3" s="215" t="s">
        <v>7</v>
      </c>
      <c r="P3" s="212" t="s">
        <v>10</v>
      </c>
      <c r="Q3" s="293"/>
      <c r="R3" s="293"/>
      <c r="S3" s="294"/>
      <c r="T3" s="281" t="s">
        <v>90</v>
      </c>
      <c r="U3" s="282"/>
      <c r="V3" s="279" t="s">
        <v>115</v>
      </c>
      <c r="W3" s="280"/>
      <c r="X3" s="217" t="s">
        <v>7</v>
      </c>
      <c r="Y3" s="146"/>
      <c r="Z3" s="147"/>
      <c r="AA3" s="159" t="s">
        <v>10</v>
      </c>
      <c r="AB3" s="159"/>
      <c r="AC3" s="160"/>
      <c r="AD3" s="219" t="s">
        <v>7</v>
      </c>
      <c r="AE3" s="286" t="s">
        <v>9</v>
      </c>
      <c r="AF3" s="287"/>
      <c r="AG3" s="287"/>
      <c r="AH3" s="251"/>
      <c r="AI3" s="273"/>
    </row>
    <row r="4" spans="2:35" ht="12.75" customHeight="1">
      <c r="B4" s="230"/>
      <c r="C4" s="231"/>
      <c r="D4" s="249"/>
      <c r="E4" s="263"/>
      <c r="F4" s="249"/>
      <c r="G4" s="263"/>
      <c r="H4" s="263"/>
      <c r="I4" s="263"/>
      <c r="J4" s="243"/>
      <c r="K4" s="263"/>
      <c r="L4" s="263"/>
      <c r="M4" s="263"/>
      <c r="N4" s="297"/>
      <c r="O4" s="215"/>
      <c r="P4" s="166" t="s">
        <v>87</v>
      </c>
      <c r="Q4" s="166" t="s">
        <v>88</v>
      </c>
      <c r="R4" s="166" t="s">
        <v>89</v>
      </c>
      <c r="S4" s="166" t="s">
        <v>122</v>
      </c>
      <c r="T4" s="234" t="s">
        <v>7</v>
      </c>
      <c r="U4" s="234" t="s">
        <v>32</v>
      </c>
      <c r="V4" s="183" t="s">
        <v>7</v>
      </c>
      <c r="W4" s="183" t="s">
        <v>93</v>
      </c>
      <c r="X4" s="215"/>
      <c r="Y4" s="232" t="s">
        <v>91</v>
      </c>
      <c r="Z4" s="226"/>
      <c r="AA4" s="232" t="s">
        <v>196</v>
      </c>
      <c r="AB4" s="226"/>
      <c r="AC4" s="215" t="s">
        <v>92</v>
      </c>
      <c r="AD4" s="215"/>
      <c r="AE4" s="166" t="s">
        <v>29</v>
      </c>
      <c r="AF4" s="166" t="s">
        <v>30</v>
      </c>
      <c r="AG4" s="217" t="s">
        <v>31</v>
      </c>
      <c r="AH4" s="251"/>
      <c r="AI4" s="273"/>
    </row>
    <row r="5" spans="2:35" ht="12">
      <c r="B5" s="230"/>
      <c r="C5" s="231"/>
      <c r="D5" s="249"/>
      <c r="E5" s="263"/>
      <c r="F5" s="249"/>
      <c r="G5" s="263"/>
      <c r="H5" s="263"/>
      <c r="I5" s="263"/>
      <c r="J5" s="243"/>
      <c r="K5" s="263"/>
      <c r="L5" s="263"/>
      <c r="M5" s="263"/>
      <c r="N5" s="297"/>
      <c r="O5" s="215"/>
      <c r="P5" s="234"/>
      <c r="Q5" s="234"/>
      <c r="R5" s="234"/>
      <c r="S5" s="234"/>
      <c r="T5" s="234"/>
      <c r="U5" s="234"/>
      <c r="V5" s="234"/>
      <c r="W5" s="234"/>
      <c r="X5" s="215"/>
      <c r="Y5" s="220"/>
      <c r="Z5" s="222"/>
      <c r="AA5" s="220"/>
      <c r="AB5" s="222"/>
      <c r="AC5" s="234"/>
      <c r="AD5" s="215"/>
      <c r="AE5" s="234"/>
      <c r="AF5" s="234"/>
      <c r="AG5" s="290"/>
      <c r="AH5" s="251"/>
      <c r="AI5" s="273"/>
    </row>
    <row r="6" spans="1:35" s="35" customFormat="1" ht="29.25" customHeight="1" thickBot="1">
      <c r="A6" s="33"/>
      <c r="B6" s="275"/>
      <c r="C6" s="276"/>
      <c r="D6" s="292"/>
      <c r="E6" s="271"/>
      <c r="F6" s="292"/>
      <c r="G6" s="271"/>
      <c r="H6" s="271"/>
      <c r="I6" s="271"/>
      <c r="J6" s="244"/>
      <c r="K6" s="271"/>
      <c r="L6" s="271"/>
      <c r="M6" s="271"/>
      <c r="N6" s="298"/>
      <c r="O6" s="216"/>
      <c r="P6" s="277"/>
      <c r="Q6" s="277"/>
      <c r="R6" s="277"/>
      <c r="S6" s="277"/>
      <c r="T6" s="277"/>
      <c r="U6" s="277"/>
      <c r="V6" s="277"/>
      <c r="W6" s="277"/>
      <c r="X6" s="216"/>
      <c r="Y6" s="1"/>
      <c r="Z6" s="2" t="s">
        <v>86</v>
      </c>
      <c r="AA6" s="1"/>
      <c r="AB6" s="2" t="s">
        <v>86</v>
      </c>
      <c r="AC6" s="277"/>
      <c r="AD6" s="216"/>
      <c r="AE6" s="277"/>
      <c r="AF6" s="277"/>
      <c r="AG6" s="291"/>
      <c r="AH6" s="269"/>
      <c r="AI6" s="274"/>
    </row>
    <row r="7" spans="1:35" s="35" customFormat="1" ht="12.75" thickBot="1">
      <c r="A7" s="33"/>
      <c r="B7" s="7" t="str">
        <f>'knižničný fond'!B7</f>
        <v>Okres SVIDNÍK</v>
      </c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"/>
      <c r="AI7" s="32"/>
    </row>
    <row r="8" spans="1:35" s="35" customFormat="1" ht="12.75" thickBot="1">
      <c r="A8" s="33"/>
      <c r="B8" s="36" t="str">
        <f>+'knižničný fond'!B8</f>
        <v>1.</v>
      </c>
      <c r="C8" s="3" t="str">
        <f>'knižničný fond'!C8</f>
        <v>Svidník</v>
      </c>
      <c r="D8" s="4">
        <v>17</v>
      </c>
      <c r="E8" s="5">
        <v>14</v>
      </c>
      <c r="F8" s="5">
        <v>12</v>
      </c>
      <c r="G8" s="5">
        <v>11</v>
      </c>
      <c r="H8" s="37">
        <v>2</v>
      </c>
      <c r="I8" s="38">
        <v>2</v>
      </c>
      <c r="J8" s="38">
        <v>7</v>
      </c>
      <c r="K8" s="37">
        <v>7</v>
      </c>
      <c r="L8" s="38">
        <v>3</v>
      </c>
      <c r="M8" s="38">
        <v>2</v>
      </c>
      <c r="N8" s="6">
        <f>SUM(O8+T8+V8)</f>
        <v>273999</v>
      </c>
      <c r="O8" s="135">
        <f>SUM(P8:S8)</f>
        <v>243857</v>
      </c>
      <c r="P8" s="39">
        <v>0</v>
      </c>
      <c r="Q8" s="39">
        <v>243857</v>
      </c>
      <c r="R8" s="39">
        <v>0</v>
      </c>
      <c r="S8" s="39">
        <v>0</v>
      </c>
      <c r="T8" s="39">
        <v>15924</v>
      </c>
      <c r="U8" s="39">
        <v>14396</v>
      </c>
      <c r="V8" s="39">
        <v>14218</v>
      </c>
      <c r="W8" s="39">
        <v>13818</v>
      </c>
      <c r="X8" s="39">
        <v>262826</v>
      </c>
      <c r="Y8" s="39">
        <v>120497</v>
      </c>
      <c r="Z8" s="39">
        <v>96602</v>
      </c>
      <c r="AA8" s="39">
        <v>0</v>
      </c>
      <c r="AB8" s="39">
        <v>0</v>
      </c>
      <c r="AC8" s="39">
        <v>15251</v>
      </c>
      <c r="AD8" s="40">
        <f aca="true" t="shared" si="0" ref="AD8:AD40">SUM(AE8:AG8)</f>
        <v>0</v>
      </c>
      <c r="AE8" s="39">
        <v>0</v>
      </c>
      <c r="AF8" s="39">
        <v>0</v>
      </c>
      <c r="AG8" s="41">
        <v>0</v>
      </c>
      <c r="AH8" s="42">
        <f>SUM(E8+G8+I8+K8+M8+Z8+AB8)</f>
        <v>96638</v>
      </c>
      <c r="AI8" s="43">
        <f>SUM(D8:AG8)-AH8</f>
        <v>1218684</v>
      </c>
    </row>
    <row r="9" spans="1:35" s="35" customFormat="1" ht="12.75" thickBot="1">
      <c r="A9" s="33"/>
      <c r="B9" s="7" t="str">
        <f>'knižničný fond'!B9</f>
        <v>Mestské knižnice</v>
      </c>
      <c r="C9" s="8"/>
      <c r="D9" s="9"/>
      <c r="E9" s="10"/>
      <c r="F9" s="10"/>
      <c r="G9" s="10"/>
      <c r="H9" s="10"/>
      <c r="I9" s="10"/>
      <c r="J9" s="10"/>
      <c r="K9" s="10"/>
      <c r="L9" s="10"/>
      <c r="M9" s="10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10"/>
      <c r="AI9" s="11"/>
    </row>
    <row r="10" spans="2:35" ht="12.75" thickBot="1">
      <c r="B10" s="44" t="str">
        <f>+'knižničný fond'!B10</f>
        <v>1.</v>
      </c>
      <c r="C10" s="12" t="str">
        <f>'knižničný fond'!C10</f>
        <v>Giraltovce</v>
      </c>
      <c r="D10" s="13">
        <v>1</v>
      </c>
      <c r="E10" s="14">
        <v>1</v>
      </c>
      <c r="F10" s="14">
        <v>1</v>
      </c>
      <c r="G10" s="14">
        <v>1</v>
      </c>
      <c r="H10" s="45">
        <v>0</v>
      </c>
      <c r="I10" s="46">
        <v>0</v>
      </c>
      <c r="J10" s="46">
        <v>1</v>
      </c>
      <c r="K10" s="45">
        <v>1</v>
      </c>
      <c r="L10" s="46">
        <v>0</v>
      </c>
      <c r="M10" s="46">
        <v>0</v>
      </c>
      <c r="N10" s="15">
        <f>SUM(O10+T10+V10)</f>
        <v>19500</v>
      </c>
      <c r="O10" s="135">
        <f>SUM(P10:S10)</f>
        <v>19100</v>
      </c>
      <c r="P10" s="39">
        <v>0</v>
      </c>
      <c r="Q10" s="39">
        <v>0</v>
      </c>
      <c r="R10" s="39">
        <v>19100</v>
      </c>
      <c r="S10" s="39">
        <v>0</v>
      </c>
      <c r="T10" s="39">
        <v>400</v>
      </c>
      <c r="U10" s="39">
        <v>400</v>
      </c>
      <c r="V10" s="39">
        <v>0</v>
      </c>
      <c r="W10" s="39">
        <v>0</v>
      </c>
      <c r="X10" s="39">
        <v>19100</v>
      </c>
      <c r="Y10" s="39">
        <v>9200</v>
      </c>
      <c r="Z10" s="39">
        <v>9200</v>
      </c>
      <c r="AA10" s="39">
        <v>0</v>
      </c>
      <c r="AB10" s="39">
        <v>0</v>
      </c>
      <c r="AC10" s="39">
        <v>700</v>
      </c>
      <c r="AD10" s="47">
        <f t="shared" si="0"/>
        <v>0</v>
      </c>
      <c r="AE10" s="39">
        <v>0</v>
      </c>
      <c r="AF10" s="39">
        <v>0</v>
      </c>
      <c r="AG10" s="41">
        <v>0</v>
      </c>
      <c r="AH10" s="48">
        <f>SUM(E10+G10+I10+K10+M10+Z10+AB10)</f>
        <v>9203</v>
      </c>
      <c r="AI10" s="49">
        <f>SUM(D10:AG10)-AH10</f>
        <v>87503</v>
      </c>
    </row>
    <row r="11" spans="2:35" ht="12.75" thickBot="1">
      <c r="B11" s="7" t="str">
        <f>+'knižničný fond'!B11</f>
        <v>Profesionálne knižnice</v>
      </c>
      <c r="C11" s="8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0"/>
      <c r="AI11" s="11"/>
    </row>
    <row r="12" spans="2:35" ht="12.75" thickBot="1">
      <c r="B12" s="44" t="str">
        <f>+'knižničný fond'!B12</f>
        <v>1.</v>
      </c>
      <c r="C12" s="12">
        <f>'knižničný fond'!C12</f>
        <v>0</v>
      </c>
      <c r="D12" s="16">
        <v>0</v>
      </c>
      <c r="E12" s="17">
        <v>0</v>
      </c>
      <c r="F12" s="17">
        <v>0</v>
      </c>
      <c r="G12" s="17">
        <v>0</v>
      </c>
      <c r="H12" s="50">
        <v>0</v>
      </c>
      <c r="I12" s="51">
        <v>0</v>
      </c>
      <c r="J12" s="51">
        <v>0</v>
      </c>
      <c r="K12" s="50">
        <v>0</v>
      </c>
      <c r="L12" s="51">
        <v>0</v>
      </c>
      <c r="M12" s="51">
        <v>0</v>
      </c>
      <c r="N12" s="15">
        <f>SUM(O12+T12+V12)</f>
        <v>0</v>
      </c>
      <c r="O12" s="136">
        <f>SUM(P12:S12)</f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47">
        <f>SUM(AE12:AG12)</f>
        <v>0</v>
      </c>
      <c r="AE12" s="52">
        <v>0</v>
      </c>
      <c r="AF12" s="52">
        <v>0</v>
      </c>
      <c r="AG12" s="53">
        <v>0</v>
      </c>
      <c r="AH12" s="48">
        <f>SUM(E12+G12+I12+K12+M12+Z12+AB12)</f>
        <v>0</v>
      </c>
      <c r="AI12" s="49">
        <f>SUM(D12:AG12)-AH12</f>
        <v>0</v>
      </c>
    </row>
    <row r="13" spans="2:35" ht="12.75" thickBot="1">
      <c r="B13" s="7" t="str">
        <f>'knižničný fond'!B13</f>
        <v>Neprofesionálne knižnice</v>
      </c>
      <c r="C13" s="8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0"/>
      <c r="AI13" s="11"/>
    </row>
    <row r="14" spans="2:35" ht="12">
      <c r="B14" s="44" t="str">
        <f>+'knižničný fond'!B14</f>
        <v>1.</v>
      </c>
      <c r="C14" s="12" t="str">
        <f>'knižničný fond'!C14</f>
        <v>Kračúnovce</v>
      </c>
      <c r="D14" s="16">
        <v>0</v>
      </c>
      <c r="E14" s="17">
        <v>0</v>
      </c>
      <c r="F14" s="17">
        <v>0</v>
      </c>
      <c r="G14" s="17">
        <v>0</v>
      </c>
      <c r="H14" s="50">
        <v>0</v>
      </c>
      <c r="I14" s="51">
        <v>0</v>
      </c>
      <c r="J14" s="51">
        <v>0</v>
      </c>
      <c r="K14" s="50">
        <v>0</v>
      </c>
      <c r="L14" s="51">
        <v>0</v>
      </c>
      <c r="M14" s="51">
        <v>0</v>
      </c>
      <c r="N14" s="15">
        <f aca="true" t="shared" si="1" ref="N14:N23">SUM(O14+T14+V14)</f>
        <v>0</v>
      </c>
      <c r="O14" s="136">
        <f aca="true" t="shared" si="2" ref="O14:O23">SUM(P14:S14)</f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47">
        <f t="shared" si="0"/>
        <v>0</v>
      </c>
      <c r="AE14" s="52">
        <v>0</v>
      </c>
      <c r="AF14" s="52">
        <v>0</v>
      </c>
      <c r="AG14" s="53">
        <v>0</v>
      </c>
      <c r="AH14" s="48">
        <f aca="true" t="shared" si="3" ref="AH14:AH25">SUM(E14+G14+I14+K14+M14+Z14+AB14)</f>
        <v>0</v>
      </c>
      <c r="AI14" s="49">
        <f aca="true" t="shared" si="4" ref="AI14:AI24">SUM(D14:AG14)-AH14</f>
        <v>0</v>
      </c>
    </row>
    <row r="15" spans="2:35" ht="12">
      <c r="B15" s="54" t="str">
        <f>+'knižničný fond'!B15</f>
        <v>2.</v>
      </c>
      <c r="C15" s="18" t="str">
        <f>'knižničný fond'!C15</f>
        <v>Kružlová</v>
      </c>
      <c r="D15" s="16">
        <v>0</v>
      </c>
      <c r="E15" s="17">
        <v>0</v>
      </c>
      <c r="F15" s="17">
        <v>0</v>
      </c>
      <c r="G15" s="17">
        <v>0</v>
      </c>
      <c r="H15" s="50">
        <v>0</v>
      </c>
      <c r="I15" s="51">
        <v>0</v>
      </c>
      <c r="J15" s="51">
        <v>0</v>
      </c>
      <c r="K15" s="50">
        <v>0</v>
      </c>
      <c r="L15" s="51">
        <v>0</v>
      </c>
      <c r="M15" s="51">
        <v>0</v>
      </c>
      <c r="N15" s="19">
        <f t="shared" si="1"/>
        <v>0</v>
      </c>
      <c r="O15" s="136">
        <f t="shared" si="2"/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5">
        <f t="shared" si="0"/>
        <v>0</v>
      </c>
      <c r="AE15" s="52">
        <v>0</v>
      </c>
      <c r="AF15" s="52">
        <v>0</v>
      </c>
      <c r="AG15" s="53">
        <v>0</v>
      </c>
      <c r="AH15" s="56">
        <f t="shared" si="3"/>
        <v>0</v>
      </c>
      <c r="AI15" s="57">
        <f t="shared" si="4"/>
        <v>0</v>
      </c>
    </row>
    <row r="16" spans="2:35" ht="12">
      <c r="B16" s="54" t="str">
        <f>+'knižničný fond'!B16</f>
        <v>3.</v>
      </c>
      <c r="C16" s="18" t="str">
        <f>'knižničný fond'!C16</f>
        <v>Mestisko</v>
      </c>
      <c r="D16" s="16">
        <v>0</v>
      </c>
      <c r="E16" s="17">
        <v>0</v>
      </c>
      <c r="F16" s="17">
        <v>0</v>
      </c>
      <c r="G16" s="17">
        <v>0</v>
      </c>
      <c r="H16" s="50">
        <v>0</v>
      </c>
      <c r="I16" s="51">
        <v>0</v>
      </c>
      <c r="J16" s="51">
        <v>0</v>
      </c>
      <c r="K16" s="50">
        <v>0</v>
      </c>
      <c r="L16" s="51">
        <v>0</v>
      </c>
      <c r="M16" s="51">
        <v>0</v>
      </c>
      <c r="N16" s="19">
        <f t="shared" si="1"/>
        <v>0</v>
      </c>
      <c r="O16" s="136">
        <f t="shared" si="2"/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v>0</v>
      </c>
      <c r="AD16" s="55">
        <f t="shared" si="0"/>
        <v>0</v>
      </c>
      <c r="AE16" s="52">
        <v>0</v>
      </c>
      <c r="AF16" s="52">
        <v>0</v>
      </c>
      <c r="AG16" s="53">
        <v>0</v>
      </c>
      <c r="AH16" s="56">
        <f t="shared" si="3"/>
        <v>0</v>
      </c>
      <c r="AI16" s="57">
        <f t="shared" si="4"/>
        <v>0</v>
      </c>
    </row>
    <row r="17" spans="2:35" ht="12">
      <c r="B17" s="54" t="str">
        <f>+'knižničný fond'!B17</f>
        <v>4.</v>
      </c>
      <c r="C17" s="18" t="str">
        <f>'knižničný fond'!C17</f>
        <v>Okrúhle</v>
      </c>
      <c r="D17" s="16">
        <v>1</v>
      </c>
      <c r="E17" s="17">
        <v>0</v>
      </c>
      <c r="F17" s="17">
        <v>1</v>
      </c>
      <c r="G17" s="17">
        <v>0</v>
      </c>
      <c r="H17" s="50">
        <v>0</v>
      </c>
      <c r="I17" s="51">
        <v>0</v>
      </c>
      <c r="J17" s="51">
        <v>0</v>
      </c>
      <c r="K17" s="50">
        <v>0</v>
      </c>
      <c r="L17" s="51">
        <v>0</v>
      </c>
      <c r="M17" s="51">
        <v>0</v>
      </c>
      <c r="N17" s="19">
        <f t="shared" si="1"/>
        <v>11</v>
      </c>
      <c r="O17" s="136">
        <f t="shared" si="2"/>
        <v>0</v>
      </c>
      <c r="P17" s="52">
        <v>0</v>
      </c>
      <c r="Q17" s="52">
        <v>0</v>
      </c>
      <c r="R17" s="52">
        <v>0</v>
      </c>
      <c r="S17" s="52">
        <v>0</v>
      </c>
      <c r="T17" s="52">
        <v>11</v>
      </c>
      <c r="U17" s="52">
        <v>11</v>
      </c>
      <c r="V17" s="52">
        <v>0</v>
      </c>
      <c r="W17" s="52">
        <v>0</v>
      </c>
      <c r="X17" s="52">
        <v>2435</v>
      </c>
      <c r="Y17" s="52">
        <v>2435</v>
      </c>
      <c r="Z17" s="52">
        <v>0</v>
      </c>
      <c r="AA17" s="52">
        <v>0</v>
      </c>
      <c r="AB17" s="52">
        <v>0</v>
      </c>
      <c r="AC17" s="52">
        <v>0</v>
      </c>
      <c r="AD17" s="55">
        <f t="shared" si="0"/>
        <v>0</v>
      </c>
      <c r="AE17" s="52">
        <v>0</v>
      </c>
      <c r="AF17" s="52">
        <v>0</v>
      </c>
      <c r="AG17" s="53">
        <v>0</v>
      </c>
      <c r="AH17" s="56">
        <f t="shared" si="3"/>
        <v>0</v>
      </c>
      <c r="AI17" s="57">
        <f t="shared" si="4"/>
        <v>4905</v>
      </c>
    </row>
    <row r="18" spans="2:38" ht="12">
      <c r="B18" s="54" t="str">
        <f>+'knižničný fond'!B18</f>
        <v>5.</v>
      </c>
      <c r="C18" s="18" t="str">
        <f>'knižničný fond'!C18</f>
        <v>Rakovčík</v>
      </c>
      <c r="D18" s="16">
        <v>0.05</v>
      </c>
      <c r="E18" s="17">
        <v>0.05</v>
      </c>
      <c r="F18" s="17">
        <v>0.05</v>
      </c>
      <c r="G18" s="17">
        <v>0.05</v>
      </c>
      <c r="H18" s="50">
        <v>0</v>
      </c>
      <c r="I18" s="51">
        <v>0</v>
      </c>
      <c r="J18" s="51">
        <v>0</v>
      </c>
      <c r="K18" s="50">
        <v>0</v>
      </c>
      <c r="L18" s="51">
        <v>0</v>
      </c>
      <c r="M18" s="51">
        <v>0</v>
      </c>
      <c r="N18" s="19">
        <f t="shared" si="1"/>
        <v>132</v>
      </c>
      <c r="O18" s="136">
        <f t="shared" si="2"/>
        <v>132</v>
      </c>
      <c r="P18" s="52">
        <v>0</v>
      </c>
      <c r="Q18" s="52">
        <v>0</v>
      </c>
      <c r="R18" s="52">
        <v>132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149</v>
      </c>
      <c r="Y18" s="52">
        <v>66</v>
      </c>
      <c r="Z18" s="52">
        <v>66</v>
      </c>
      <c r="AA18" s="52">
        <v>0</v>
      </c>
      <c r="AB18" s="52">
        <v>0</v>
      </c>
      <c r="AC18" s="52">
        <v>0</v>
      </c>
      <c r="AD18" s="55">
        <f t="shared" si="0"/>
        <v>0</v>
      </c>
      <c r="AE18" s="52">
        <v>0</v>
      </c>
      <c r="AF18" s="52">
        <v>0</v>
      </c>
      <c r="AG18" s="53">
        <v>0</v>
      </c>
      <c r="AH18" s="56">
        <f t="shared" si="3"/>
        <v>66.1</v>
      </c>
      <c r="AI18" s="57">
        <f t="shared" si="4"/>
        <v>611.1</v>
      </c>
      <c r="AL18" s="35"/>
    </row>
    <row r="19" spans="2:38" ht="12">
      <c r="B19" s="54" t="str">
        <f>+'knižničný fond'!B19</f>
        <v>6.</v>
      </c>
      <c r="C19" s="18" t="str">
        <f>'knižničný fond'!C19</f>
        <v>Vyšný Mirošov</v>
      </c>
      <c r="D19" s="16">
        <v>0.05</v>
      </c>
      <c r="E19" s="17">
        <v>0.05</v>
      </c>
      <c r="F19" s="17">
        <v>0.05</v>
      </c>
      <c r="G19" s="17">
        <v>0.05</v>
      </c>
      <c r="H19" s="50">
        <v>0</v>
      </c>
      <c r="I19" s="51">
        <v>0</v>
      </c>
      <c r="J19" s="51">
        <v>0</v>
      </c>
      <c r="K19" s="50">
        <v>0</v>
      </c>
      <c r="L19" s="51">
        <v>0</v>
      </c>
      <c r="M19" s="51">
        <v>0</v>
      </c>
      <c r="N19" s="19">
        <f t="shared" si="1"/>
        <v>210.58</v>
      </c>
      <c r="O19" s="136">
        <f t="shared" si="2"/>
        <v>202</v>
      </c>
      <c r="P19" s="52">
        <v>0</v>
      </c>
      <c r="Q19" s="52">
        <v>0</v>
      </c>
      <c r="R19" s="52">
        <v>202</v>
      </c>
      <c r="S19" s="52">
        <v>0</v>
      </c>
      <c r="T19" s="52">
        <v>8.58</v>
      </c>
      <c r="U19" s="52">
        <v>8.58</v>
      </c>
      <c r="V19" s="52">
        <v>0</v>
      </c>
      <c r="W19" s="52">
        <v>0</v>
      </c>
      <c r="X19" s="52">
        <v>202</v>
      </c>
      <c r="Y19" s="52">
        <v>202</v>
      </c>
      <c r="Z19" s="52">
        <v>202</v>
      </c>
      <c r="AA19" s="52">
        <v>0</v>
      </c>
      <c r="AB19" s="52">
        <v>0</v>
      </c>
      <c r="AC19" s="52">
        <v>0</v>
      </c>
      <c r="AD19" s="55">
        <f t="shared" si="0"/>
        <v>0</v>
      </c>
      <c r="AE19" s="52">
        <v>0</v>
      </c>
      <c r="AF19" s="52">
        <v>0</v>
      </c>
      <c r="AG19" s="53">
        <v>0</v>
      </c>
      <c r="AH19" s="56">
        <f t="shared" si="3"/>
        <v>202.1</v>
      </c>
      <c r="AI19" s="57">
        <f t="shared" si="4"/>
        <v>1035.8400000000001</v>
      </c>
      <c r="AL19" s="35"/>
    </row>
    <row r="20" spans="2:38" ht="12">
      <c r="B20" s="54" t="str">
        <f>+'knižničný fond'!B20</f>
        <v>7.</v>
      </c>
      <c r="C20" s="18">
        <f>'knižničný fond'!C20</f>
        <v>0</v>
      </c>
      <c r="D20" s="16">
        <v>0</v>
      </c>
      <c r="E20" s="17"/>
      <c r="F20" s="17"/>
      <c r="G20" s="17"/>
      <c r="H20" s="50"/>
      <c r="I20" s="51"/>
      <c r="J20" s="51"/>
      <c r="K20" s="50"/>
      <c r="L20" s="51"/>
      <c r="M20" s="51"/>
      <c r="N20" s="19">
        <f t="shared" si="1"/>
        <v>0</v>
      </c>
      <c r="O20" s="136">
        <f t="shared" si="2"/>
        <v>0</v>
      </c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5">
        <f t="shared" si="0"/>
        <v>0</v>
      </c>
      <c r="AE20" s="52"/>
      <c r="AF20" s="52"/>
      <c r="AG20" s="53"/>
      <c r="AH20" s="56">
        <f t="shared" si="3"/>
        <v>0</v>
      </c>
      <c r="AI20" s="57">
        <f t="shared" si="4"/>
        <v>0</v>
      </c>
      <c r="AL20" s="35"/>
    </row>
    <row r="21" spans="2:38" ht="12">
      <c r="B21" s="54" t="str">
        <f>+'knižničný fond'!B21</f>
        <v>8.</v>
      </c>
      <c r="C21" s="18">
        <f>'knižničný fond'!C21</f>
        <v>0</v>
      </c>
      <c r="D21" s="16">
        <v>0</v>
      </c>
      <c r="E21" s="17"/>
      <c r="F21" s="17"/>
      <c r="G21" s="17"/>
      <c r="H21" s="50"/>
      <c r="I21" s="51"/>
      <c r="J21" s="51"/>
      <c r="K21" s="50"/>
      <c r="L21" s="51"/>
      <c r="M21" s="51"/>
      <c r="N21" s="19">
        <f t="shared" si="1"/>
        <v>0</v>
      </c>
      <c r="O21" s="136">
        <f t="shared" si="2"/>
        <v>0</v>
      </c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5">
        <f t="shared" si="0"/>
        <v>0</v>
      </c>
      <c r="AE21" s="52"/>
      <c r="AF21" s="52"/>
      <c r="AG21" s="53"/>
      <c r="AH21" s="56">
        <f t="shared" si="3"/>
        <v>0</v>
      </c>
      <c r="AI21" s="57">
        <f t="shared" si="4"/>
        <v>0</v>
      </c>
      <c r="AL21" s="35"/>
    </row>
    <row r="22" spans="2:38" ht="12">
      <c r="B22" s="54" t="str">
        <f>+'knižničný fond'!B22</f>
        <v>9.</v>
      </c>
      <c r="C22" s="18">
        <f>'knižničný fond'!C22</f>
        <v>0</v>
      </c>
      <c r="D22" s="16">
        <v>0</v>
      </c>
      <c r="E22" s="17"/>
      <c r="F22" s="17"/>
      <c r="G22" s="17"/>
      <c r="H22" s="50"/>
      <c r="I22" s="51"/>
      <c r="J22" s="51"/>
      <c r="K22" s="50"/>
      <c r="L22" s="51"/>
      <c r="M22" s="51"/>
      <c r="N22" s="19">
        <f t="shared" si="1"/>
        <v>0</v>
      </c>
      <c r="O22" s="136">
        <f t="shared" si="2"/>
        <v>0</v>
      </c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5">
        <f t="shared" si="0"/>
        <v>0</v>
      </c>
      <c r="AE22" s="52"/>
      <c r="AF22" s="52"/>
      <c r="AG22" s="53"/>
      <c r="AH22" s="56">
        <f t="shared" si="3"/>
        <v>0</v>
      </c>
      <c r="AI22" s="57">
        <f t="shared" si="4"/>
        <v>0</v>
      </c>
      <c r="AL22" s="35"/>
    </row>
    <row r="23" spans="2:38" ht="12">
      <c r="B23" s="54" t="str">
        <f>+'knižničný fond'!B23</f>
        <v>10.</v>
      </c>
      <c r="C23" s="18">
        <f>'knižničný fond'!C23</f>
        <v>0</v>
      </c>
      <c r="D23" s="16">
        <v>0</v>
      </c>
      <c r="E23" s="17"/>
      <c r="F23" s="17"/>
      <c r="G23" s="17"/>
      <c r="H23" s="50"/>
      <c r="I23" s="51"/>
      <c r="J23" s="51"/>
      <c r="K23" s="50"/>
      <c r="L23" s="51"/>
      <c r="M23" s="51"/>
      <c r="N23" s="19">
        <f t="shared" si="1"/>
        <v>0</v>
      </c>
      <c r="O23" s="136">
        <f t="shared" si="2"/>
        <v>0</v>
      </c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5">
        <f t="shared" si="0"/>
        <v>0</v>
      </c>
      <c r="AE23" s="52"/>
      <c r="AF23" s="52"/>
      <c r="AG23" s="53"/>
      <c r="AH23" s="56">
        <f t="shared" si="3"/>
        <v>0</v>
      </c>
      <c r="AI23" s="57">
        <f t="shared" si="4"/>
        <v>0</v>
      </c>
      <c r="AL23" s="35"/>
    </row>
    <row r="24" spans="2:38" ht="12.75" thickBot="1">
      <c r="B24" s="20" t="str">
        <f>'knižničný fond'!B24</f>
        <v>SPOLU - Neprof. knižnice</v>
      </c>
      <c r="C24" s="21"/>
      <c r="D24" s="22">
        <f aca="true" t="shared" si="5" ref="D24:M24">SUM(D14:D23)</f>
        <v>1.1</v>
      </c>
      <c r="E24" s="23">
        <f t="shared" si="5"/>
        <v>0.1</v>
      </c>
      <c r="F24" s="23">
        <f t="shared" si="5"/>
        <v>1.1</v>
      </c>
      <c r="G24" s="23">
        <f t="shared" si="5"/>
        <v>0.1</v>
      </c>
      <c r="H24" s="23">
        <f t="shared" si="5"/>
        <v>0</v>
      </c>
      <c r="I24" s="58">
        <f t="shared" si="5"/>
        <v>0</v>
      </c>
      <c r="J24" s="58">
        <f t="shared" si="5"/>
        <v>0</v>
      </c>
      <c r="K24" s="23">
        <f t="shared" si="5"/>
        <v>0</v>
      </c>
      <c r="L24" s="58">
        <f t="shared" si="5"/>
        <v>0</v>
      </c>
      <c r="M24" s="23">
        <f t="shared" si="5"/>
        <v>0</v>
      </c>
      <c r="N24" s="24">
        <f>SUM(O24+T24+V24)</f>
        <v>353.58</v>
      </c>
      <c r="O24" s="59">
        <f aca="true" t="shared" si="6" ref="O24:AG24">SUM(O14:O23)</f>
        <v>334</v>
      </c>
      <c r="P24" s="59">
        <f t="shared" si="6"/>
        <v>0</v>
      </c>
      <c r="Q24" s="59">
        <f t="shared" si="6"/>
        <v>0</v>
      </c>
      <c r="R24" s="59">
        <f t="shared" si="6"/>
        <v>334</v>
      </c>
      <c r="S24" s="59">
        <f t="shared" si="6"/>
        <v>0</v>
      </c>
      <c r="T24" s="59">
        <f t="shared" si="6"/>
        <v>19.58</v>
      </c>
      <c r="U24" s="59">
        <f t="shared" si="6"/>
        <v>19.58</v>
      </c>
      <c r="V24" s="59">
        <f t="shared" si="6"/>
        <v>0</v>
      </c>
      <c r="W24" s="59">
        <f t="shared" si="6"/>
        <v>0</v>
      </c>
      <c r="X24" s="59">
        <f t="shared" si="6"/>
        <v>2786</v>
      </c>
      <c r="Y24" s="59">
        <f t="shared" si="6"/>
        <v>2703</v>
      </c>
      <c r="Z24" s="59">
        <f t="shared" si="6"/>
        <v>268</v>
      </c>
      <c r="AA24" s="59">
        <f t="shared" si="6"/>
        <v>0</v>
      </c>
      <c r="AB24" s="59">
        <f t="shared" si="6"/>
        <v>0</v>
      </c>
      <c r="AC24" s="59">
        <f t="shared" si="6"/>
        <v>0</v>
      </c>
      <c r="AD24" s="59">
        <f t="shared" si="6"/>
        <v>0</v>
      </c>
      <c r="AE24" s="59">
        <f t="shared" si="6"/>
        <v>0</v>
      </c>
      <c r="AF24" s="59">
        <f t="shared" si="6"/>
        <v>0</v>
      </c>
      <c r="AG24" s="60">
        <f t="shared" si="6"/>
        <v>0</v>
      </c>
      <c r="AH24" s="61">
        <f t="shared" si="3"/>
        <v>268.2</v>
      </c>
      <c r="AI24" s="61">
        <f t="shared" si="4"/>
        <v>6551.94</v>
      </c>
      <c r="AL24" s="35"/>
    </row>
    <row r="25" spans="2:38" ht="12.75" thickBot="1">
      <c r="B25" s="25" t="str">
        <f>'knižničný fond'!B25</f>
        <v>SPOLU - okr. Svidník</v>
      </c>
      <c r="C25" s="26"/>
      <c r="D25" s="27">
        <f aca="true" t="shared" si="7" ref="D25:AG25">SUM(D8+D10+D12+D24)</f>
        <v>19.1</v>
      </c>
      <c r="E25" s="28">
        <f t="shared" si="7"/>
        <v>15.1</v>
      </c>
      <c r="F25" s="28">
        <f t="shared" si="7"/>
        <v>14.1</v>
      </c>
      <c r="G25" s="28">
        <f t="shared" si="7"/>
        <v>12.1</v>
      </c>
      <c r="H25" s="28">
        <f t="shared" si="7"/>
        <v>2</v>
      </c>
      <c r="I25" s="62">
        <f t="shared" si="7"/>
        <v>2</v>
      </c>
      <c r="J25" s="62">
        <f t="shared" si="7"/>
        <v>8</v>
      </c>
      <c r="K25" s="28">
        <f t="shared" si="7"/>
        <v>8</v>
      </c>
      <c r="L25" s="62">
        <f t="shared" si="7"/>
        <v>3</v>
      </c>
      <c r="M25" s="28">
        <f t="shared" si="7"/>
        <v>2</v>
      </c>
      <c r="N25" s="29">
        <f t="shared" si="7"/>
        <v>293852.58</v>
      </c>
      <c r="O25" s="63">
        <f t="shared" si="7"/>
        <v>263291</v>
      </c>
      <c r="P25" s="63">
        <f t="shared" si="7"/>
        <v>0</v>
      </c>
      <c r="Q25" s="63">
        <f t="shared" si="7"/>
        <v>243857</v>
      </c>
      <c r="R25" s="63">
        <f t="shared" si="7"/>
        <v>19434</v>
      </c>
      <c r="S25" s="63">
        <f t="shared" si="7"/>
        <v>0</v>
      </c>
      <c r="T25" s="63">
        <f t="shared" si="7"/>
        <v>16343.58</v>
      </c>
      <c r="U25" s="63">
        <f t="shared" si="7"/>
        <v>14815.58</v>
      </c>
      <c r="V25" s="63">
        <f t="shared" si="7"/>
        <v>14218</v>
      </c>
      <c r="W25" s="63">
        <f t="shared" si="7"/>
        <v>13818</v>
      </c>
      <c r="X25" s="63">
        <f t="shared" si="7"/>
        <v>284712</v>
      </c>
      <c r="Y25" s="63">
        <f t="shared" si="7"/>
        <v>132400</v>
      </c>
      <c r="Z25" s="63">
        <f t="shared" si="7"/>
        <v>106070</v>
      </c>
      <c r="AA25" s="63">
        <f t="shared" si="7"/>
        <v>0</v>
      </c>
      <c r="AB25" s="63">
        <f t="shared" si="7"/>
        <v>0</v>
      </c>
      <c r="AC25" s="63">
        <f t="shared" si="7"/>
        <v>15951</v>
      </c>
      <c r="AD25" s="63">
        <f t="shared" si="7"/>
        <v>0</v>
      </c>
      <c r="AE25" s="63">
        <f t="shared" si="7"/>
        <v>0</v>
      </c>
      <c r="AF25" s="63">
        <f t="shared" si="7"/>
        <v>0</v>
      </c>
      <c r="AG25" s="64">
        <f t="shared" si="7"/>
        <v>0</v>
      </c>
      <c r="AH25" s="65">
        <f t="shared" si="3"/>
        <v>106109.2</v>
      </c>
      <c r="AI25" s="65">
        <f>SUM(AI8+AI10+AI12+AI24)</f>
        <v>1312738.94</v>
      </c>
      <c r="AL25" s="35"/>
    </row>
    <row r="26" spans="2:38" ht="12.75" thickBot="1">
      <c r="B26" s="66"/>
      <c r="C26" s="67"/>
      <c r="D26" s="68"/>
      <c r="E26" s="69"/>
      <c r="F26" s="69"/>
      <c r="G26" s="69"/>
      <c r="H26" s="69"/>
      <c r="I26" s="69"/>
      <c r="J26" s="69"/>
      <c r="K26" s="69"/>
      <c r="L26" s="69"/>
      <c r="M26" s="69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9"/>
      <c r="AI26" s="70"/>
      <c r="AL26" s="35"/>
    </row>
    <row r="27" spans="2:38" ht="12.75" thickBot="1">
      <c r="B27" s="7" t="str">
        <f>'knižničný fond'!B27</f>
        <v>Okres STROPKOV</v>
      </c>
      <c r="C27" s="8"/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0"/>
      <c r="AI27" s="11"/>
      <c r="AL27" s="35"/>
    </row>
    <row r="28" spans="2:38" ht="12.75" thickBot="1">
      <c r="B28" s="7" t="str">
        <f>'knižničný fond'!B28</f>
        <v>Mestské knižnice</v>
      </c>
      <c r="C28" s="8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0"/>
      <c r="AI28" s="11"/>
      <c r="AL28" s="35"/>
    </row>
    <row r="29" spans="2:38" ht="12.75" thickBot="1">
      <c r="B29" s="44" t="str">
        <f>+'knižničný fond'!B29</f>
        <v>1.</v>
      </c>
      <c r="C29" s="12" t="str">
        <f>'knižničný fond'!C29</f>
        <v>Stropkov</v>
      </c>
      <c r="D29" s="4">
        <v>4.66</v>
      </c>
      <c r="E29" s="5">
        <v>3.66</v>
      </c>
      <c r="F29" s="5">
        <v>4.66</v>
      </c>
      <c r="G29" s="5">
        <v>3.66</v>
      </c>
      <c r="H29" s="37">
        <v>0.5</v>
      </c>
      <c r="I29" s="38">
        <v>0.5</v>
      </c>
      <c r="J29" s="38">
        <v>4.16</v>
      </c>
      <c r="K29" s="37">
        <v>3.16</v>
      </c>
      <c r="L29" s="38">
        <v>0</v>
      </c>
      <c r="M29" s="38">
        <v>0</v>
      </c>
      <c r="N29" s="15">
        <f>SUM(O29+T29+V29)</f>
        <v>60363</v>
      </c>
      <c r="O29" s="139">
        <f>SUM(P29:S29)</f>
        <v>59287</v>
      </c>
      <c r="P29" s="39">
        <v>0</v>
      </c>
      <c r="Q29" s="39">
        <v>0</v>
      </c>
      <c r="R29" s="39">
        <v>59287</v>
      </c>
      <c r="S29" s="39">
        <v>0</v>
      </c>
      <c r="T29" s="39">
        <v>1076</v>
      </c>
      <c r="U29" s="39">
        <v>1076</v>
      </c>
      <c r="V29" s="39">
        <v>0</v>
      </c>
      <c r="W29" s="39">
        <v>0</v>
      </c>
      <c r="X29" s="39">
        <v>30374</v>
      </c>
      <c r="Y29" s="39">
        <v>29372</v>
      </c>
      <c r="Z29" s="39">
        <v>23372</v>
      </c>
      <c r="AA29" s="39">
        <v>0</v>
      </c>
      <c r="AB29" s="39">
        <v>0</v>
      </c>
      <c r="AC29" s="39">
        <v>1002</v>
      </c>
      <c r="AD29" s="47">
        <f t="shared" si="0"/>
        <v>0</v>
      </c>
      <c r="AE29" s="39">
        <v>0</v>
      </c>
      <c r="AF29" s="39">
        <v>0</v>
      </c>
      <c r="AG29" s="41">
        <v>0</v>
      </c>
      <c r="AH29" s="48">
        <f aca="true" t="shared" si="8" ref="AH29:AH42">SUM(E29+G29+I29+K29+M29+Z29+AB29)</f>
        <v>23382.98</v>
      </c>
      <c r="AI29" s="49">
        <f>SUM(D29:AG29)-AH29</f>
        <v>241850.97999999995</v>
      </c>
      <c r="AL29" s="35"/>
    </row>
    <row r="30" spans="2:38" ht="12.75" thickBot="1">
      <c r="B30" s="7" t="str">
        <f>'knižničný fond'!B30</f>
        <v>Neprofesionálne knižnice</v>
      </c>
      <c r="C30" s="32"/>
      <c r="D30" s="9"/>
      <c r="E30" s="10"/>
      <c r="F30" s="10"/>
      <c r="G30" s="10"/>
      <c r="H30" s="10"/>
      <c r="I30" s="10"/>
      <c r="J30" s="10"/>
      <c r="K30" s="10"/>
      <c r="L30" s="10"/>
      <c r="M30" s="10"/>
      <c r="N30" s="8"/>
      <c r="O30" s="10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2"/>
      <c r="AE30" s="71"/>
      <c r="AF30" s="71"/>
      <c r="AG30" s="73"/>
      <c r="AH30" s="10"/>
      <c r="AI30" s="74"/>
      <c r="AL30" s="35"/>
    </row>
    <row r="31" spans="2:38" ht="12">
      <c r="B31" s="44" t="str">
        <f>+'knižničný fond'!B31</f>
        <v>1.</v>
      </c>
      <c r="C31" s="12" t="str">
        <f>'knižničný fond'!C31</f>
        <v>Baňa</v>
      </c>
      <c r="D31" s="4">
        <v>0</v>
      </c>
      <c r="E31" s="5">
        <v>0</v>
      </c>
      <c r="F31" s="5">
        <v>0</v>
      </c>
      <c r="G31" s="5">
        <v>0</v>
      </c>
      <c r="H31" s="37">
        <v>0</v>
      </c>
      <c r="I31" s="38">
        <v>0</v>
      </c>
      <c r="J31" s="38">
        <v>0</v>
      </c>
      <c r="K31" s="37">
        <v>0</v>
      </c>
      <c r="L31" s="38">
        <v>0</v>
      </c>
      <c r="M31" s="38">
        <v>0</v>
      </c>
      <c r="N31" s="15">
        <f aca="true" t="shared" si="9" ref="N31:N41">SUM(O31+T31+V31)</f>
        <v>0</v>
      </c>
      <c r="O31" s="139">
        <f aca="true" t="shared" si="10" ref="O31:O40">SUM(P31:S31)</f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/>
      <c r="Z31" s="39">
        <v>0</v>
      </c>
      <c r="AA31" s="39">
        <v>0</v>
      </c>
      <c r="AB31" s="39">
        <v>0</v>
      </c>
      <c r="AC31" s="39">
        <v>0</v>
      </c>
      <c r="AD31" s="47">
        <f t="shared" si="0"/>
        <v>0</v>
      </c>
      <c r="AE31" s="39">
        <v>0</v>
      </c>
      <c r="AF31" s="39">
        <v>0</v>
      </c>
      <c r="AG31" s="41">
        <v>0</v>
      </c>
      <c r="AH31" s="48">
        <f t="shared" si="8"/>
        <v>0</v>
      </c>
      <c r="AI31" s="49">
        <f aca="true" t="shared" si="11" ref="AI31:AI42">SUM(D31:AG31)-AH31</f>
        <v>0</v>
      </c>
      <c r="AL31" s="35"/>
    </row>
    <row r="32" spans="2:38" ht="12">
      <c r="B32" s="54" t="str">
        <f>+'knižničný fond'!B32</f>
        <v>2.</v>
      </c>
      <c r="C32" s="18" t="str">
        <f>'knižničný fond'!C32</f>
        <v>Bukovce</v>
      </c>
      <c r="D32" s="16">
        <v>0.08</v>
      </c>
      <c r="E32" s="17">
        <v>0.08</v>
      </c>
      <c r="F32" s="17">
        <v>0.08</v>
      </c>
      <c r="G32" s="17">
        <v>0.08</v>
      </c>
      <c r="H32" s="50">
        <v>0</v>
      </c>
      <c r="I32" s="51">
        <v>0</v>
      </c>
      <c r="J32" s="51">
        <v>0</v>
      </c>
      <c r="K32" s="50">
        <v>0</v>
      </c>
      <c r="L32" s="51">
        <v>0</v>
      </c>
      <c r="M32" s="51">
        <v>0</v>
      </c>
      <c r="N32" s="19">
        <f t="shared" si="9"/>
        <v>227.16</v>
      </c>
      <c r="O32" s="136">
        <f t="shared" si="10"/>
        <v>227.16</v>
      </c>
      <c r="P32" s="52">
        <v>0</v>
      </c>
      <c r="Q32" s="52">
        <v>0</v>
      </c>
      <c r="R32" s="52">
        <v>227.16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227.16</v>
      </c>
      <c r="Y32" s="52">
        <v>227.16</v>
      </c>
      <c r="Z32" s="52">
        <v>227.16</v>
      </c>
      <c r="AA32" s="52">
        <v>0</v>
      </c>
      <c r="AB32" s="52">
        <v>0</v>
      </c>
      <c r="AC32" s="52">
        <v>0</v>
      </c>
      <c r="AD32" s="55">
        <f t="shared" si="0"/>
        <v>0</v>
      </c>
      <c r="AE32" s="52">
        <v>0</v>
      </c>
      <c r="AF32" s="52">
        <v>0</v>
      </c>
      <c r="AG32" s="53">
        <v>0</v>
      </c>
      <c r="AH32" s="56">
        <f t="shared" si="8"/>
        <v>227.32</v>
      </c>
      <c r="AI32" s="57">
        <f t="shared" si="11"/>
        <v>1135.96</v>
      </c>
      <c r="AL32" s="35"/>
    </row>
    <row r="33" spans="2:38" ht="12">
      <c r="B33" s="54" t="str">
        <f>+'knižničný fond'!B33</f>
        <v>3.</v>
      </c>
      <c r="C33" s="18" t="str">
        <f>'knižničný fond'!C33</f>
        <v>Duplín</v>
      </c>
      <c r="D33" s="16">
        <v>0.05</v>
      </c>
      <c r="E33" s="17">
        <v>0.05</v>
      </c>
      <c r="F33" s="17">
        <v>0.05</v>
      </c>
      <c r="G33" s="17">
        <v>0.05</v>
      </c>
      <c r="H33" s="50">
        <v>0</v>
      </c>
      <c r="I33" s="51">
        <v>0</v>
      </c>
      <c r="J33" s="51">
        <v>0</v>
      </c>
      <c r="K33" s="50">
        <v>0</v>
      </c>
      <c r="L33" s="51">
        <v>0</v>
      </c>
      <c r="M33" s="51">
        <v>0</v>
      </c>
      <c r="N33" s="19">
        <f t="shared" si="9"/>
        <v>10.56</v>
      </c>
      <c r="O33" s="136">
        <f t="shared" si="10"/>
        <v>0</v>
      </c>
      <c r="P33" s="52">
        <v>0</v>
      </c>
      <c r="Q33" s="52">
        <v>0</v>
      </c>
      <c r="R33" s="52">
        <v>0</v>
      </c>
      <c r="S33" s="52">
        <v>0</v>
      </c>
      <c r="T33" s="52">
        <v>10.56</v>
      </c>
      <c r="U33" s="52">
        <v>10.56</v>
      </c>
      <c r="V33" s="52">
        <v>0</v>
      </c>
      <c r="W33" s="52">
        <v>0</v>
      </c>
      <c r="X33" s="52">
        <v>148.22</v>
      </c>
      <c r="Y33" s="52">
        <v>148.22</v>
      </c>
      <c r="Z33" s="52">
        <v>148.22</v>
      </c>
      <c r="AA33" s="52">
        <v>0</v>
      </c>
      <c r="AB33" s="52">
        <v>0</v>
      </c>
      <c r="AC33" s="52">
        <v>0</v>
      </c>
      <c r="AD33" s="55">
        <f t="shared" si="0"/>
        <v>0</v>
      </c>
      <c r="AE33" s="52">
        <v>0</v>
      </c>
      <c r="AF33" s="52">
        <v>0</v>
      </c>
      <c r="AG33" s="53">
        <v>0</v>
      </c>
      <c r="AH33" s="56">
        <f t="shared" si="8"/>
        <v>148.32</v>
      </c>
      <c r="AI33" s="57">
        <f t="shared" si="11"/>
        <v>328.21999999999997</v>
      </c>
      <c r="AL33" s="35"/>
    </row>
    <row r="34" spans="2:38" ht="12">
      <c r="B34" s="54" t="str">
        <f>+'knižničný fond'!B34</f>
        <v>4.</v>
      </c>
      <c r="C34" s="18" t="str">
        <f>'knižničný fond'!C34</f>
        <v>Turany nad Ondavou</v>
      </c>
      <c r="D34" s="16">
        <v>0.05</v>
      </c>
      <c r="E34" s="17">
        <v>0.05</v>
      </c>
      <c r="F34" s="17">
        <v>0.05</v>
      </c>
      <c r="G34" s="17">
        <v>0.05</v>
      </c>
      <c r="H34" s="50">
        <v>0</v>
      </c>
      <c r="I34" s="51">
        <v>0</v>
      </c>
      <c r="J34" s="51">
        <v>0</v>
      </c>
      <c r="K34" s="50">
        <v>0</v>
      </c>
      <c r="L34" s="51">
        <v>0.05</v>
      </c>
      <c r="M34" s="51">
        <v>0.05</v>
      </c>
      <c r="N34" s="19">
        <f t="shared" si="9"/>
        <v>200</v>
      </c>
      <c r="O34" s="136">
        <f t="shared" si="10"/>
        <v>200</v>
      </c>
      <c r="P34" s="52">
        <v>0</v>
      </c>
      <c r="Q34" s="52">
        <v>0</v>
      </c>
      <c r="R34" s="52">
        <v>200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200</v>
      </c>
      <c r="Y34" s="52">
        <v>200</v>
      </c>
      <c r="Z34" s="52">
        <v>200</v>
      </c>
      <c r="AA34" s="52">
        <v>0</v>
      </c>
      <c r="AB34" s="52">
        <v>0</v>
      </c>
      <c r="AC34" s="52">
        <v>0</v>
      </c>
      <c r="AD34" s="55">
        <f t="shared" si="0"/>
        <v>0</v>
      </c>
      <c r="AE34" s="52">
        <v>0</v>
      </c>
      <c r="AF34" s="52">
        <v>0</v>
      </c>
      <c r="AG34" s="53">
        <v>0</v>
      </c>
      <c r="AH34" s="56">
        <f t="shared" si="8"/>
        <v>200.15</v>
      </c>
      <c r="AI34" s="57">
        <f t="shared" si="11"/>
        <v>1000.15</v>
      </c>
      <c r="AL34" s="35"/>
    </row>
    <row r="35" spans="2:38" ht="12">
      <c r="B35" s="54" t="str">
        <f>+'knižničný fond'!B35</f>
        <v>5.</v>
      </c>
      <c r="C35" s="18">
        <f>'knižničný fond'!C35</f>
        <v>0</v>
      </c>
      <c r="D35" s="16"/>
      <c r="E35" s="17"/>
      <c r="F35" s="17"/>
      <c r="G35" s="17"/>
      <c r="H35" s="50"/>
      <c r="I35" s="51"/>
      <c r="J35" s="51"/>
      <c r="K35" s="50"/>
      <c r="L35" s="51"/>
      <c r="M35" s="51"/>
      <c r="N35" s="19">
        <f t="shared" si="9"/>
        <v>0</v>
      </c>
      <c r="O35" s="136">
        <f t="shared" si="10"/>
        <v>0</v>
      </c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5">
        <f t="shared" si="0"/>
        <v>0</v>
      </c>
      <c r="AE35" s="52"/>
      <c r="AF35" s="52"/>
      <c r="AG35" s="53"/>
      <c r="AH35" s="56">
        <f t="shared" si="8"/>
        <v>0</v>
      </c>
      <c r="AI35" s="57">
        <f t="shared" si="11"/>
        <v>0</v>
      </c>
      <c r="AL35" s="35"/>
    </row>
    <row r="36" spans="2:38" ht="12">
      <c r="B36" s="54" t="str">
        <f>+'knižničný fond'!B36</f>
        <v>6.</v>
      </c>
      <c r="C36" s="18">
        <f>'knižničný fond'!C36</f>
        <v>0</v>
      </c>
      <c r="D36" s="16"/>
      <c r="E36" s="17"/>
      <c r="F36" s="17"/>
      <c r="G36" s="17"/>
      <c r="H36" s="50"/>
      <c r="I36" s="51"/>
      <c r="J36" s="51"/>
      <c r="K36" s="50"/>
      <c r="L36" s="51"/>
      <c r="M36" s="51"/>
      <c r="N36" s="19">
        <f t="shared" si="9"/>
        <v>0</v>
      </c>
      <c r="O36" s="140">
        <f t="shared" si="10"/>
        <v>0</v>
      </c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5">
        <f t="shared" si="0"/>
        <v>0</v>
      </c>
      <c r="AE36" s="53"/>
      <c r="AF36" s="53"/>
      <c r="AG36" s="53"/>
      <c r="AH36" s="56">
        <f t="shared" si="8"/>
        <v>0</v>
      </c>
      <c r="AI36" s="57">
        <f t="shared" si="11"/>
        <v>0</v>
      </c>
      <c r="AL36" s="35"/>
    </row>
    <row r="37" spans="2:38" ht="12">
      <c r="B37" s="54" t="str">
        <f>+'knižničný fond'!B37</f>
        <v>7.</v>
      </c>
      <c r="C37" s="18">
        <f>'knižničný fond'!C37</f>
        <v>0</v>
      </c>
      <c r="D37" s="16"/>
      <c r="E37" s="17"/>
      <c r="F37" s="17"/>
      <c r="G37" s="17"/>
      <c r="H37" s="50"/>
      <c r="I37" s="51"/>
      <c r="J37" s="51"/>
      <c r="K37" s="50"/>
      <c r="L37" s="51"/>
      <c r="M37" s="51"/>
      <c r="N37" s="19">
        <f t="shared" si="9"/>
        <v>0</v>
      </c>
      <c r="O37" s="136">
        <f t="shared" si="10"/>
        <v>0</v>
      </c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5">
        <f t="shared" si="0"/>
        <v>0</v>
      </c>
      <c r="AE37" s="52"/>
      <c r="AF37" s="52"/>
      <c r="AG37" s="53"/>
      <c r="AH37" s="56">
        <f t="shared" si="8"/>
        <v>0</v>
      </c>
      <c r="AI37" s="57">
        <f t="shared" si="11"/>
        <v>0</v>
      </c>
      <c r="AL37" s="35"/>
    </row>
    <row r="38" spans="2:38" ht="12">
      <c r="B38" s="54" t="str">
        <f>+'knižničný fond'!B38</f>
        <v>8.</v>
      </c>
      <c r="C38" s="18">
        <f>'knižničný fond'!C38</f>
        <v>0</v>
      </c>
      <c r="D38" s="75"/>
      <c r="E38" s="17"/>
      <c r="F38" s="17"/>
      <c r="G38" s="17"/>
      <c r="H38" s="17"/>
      <c r="I38" s="17"/>
      <c r="J38" s="17"/>
      <c r="K38" s="17"/>
      <c r="L38" s="17"/>
      <c r="M38" s="17"/>
      <c r="N38" s="19">
        <f t="shared" si="9"/>
        <v>0</v>
      </c>
      <c r="O38" s="136">
        <f t="shared" si="10"/>
        <v>0</v>
      </c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5">
        <f t="shared" si="0"/>
        <v>0</v>
      </c>
      <c r="AE38" s="52"/>
      <c r="AF38" s="52"/>
      <c r="AG38" s="52"/>
      <c r="AH38" s="56">
        <f t="shared" si="8"/>
        <v>0</v>
      </c>
      <c r="AI38" s="57">
        <f t="shared" si="11"/>
        <v>0</v>
      </c>
      <c r="AL38" s="35"/>
    </row>
    <row r="39" spans="2:38" ht="12">
      <c r="B39" s="54" t="str">
        <f>+'knižničný fond'!B39</f>
        <v>9.</v>
      </c>
      <c r="C39" s="18">
        <f>'knižničný fond'!C39</f>
        <v>0</v>
      </c>
      <c r="D39" s="16"/>
      <c r="E39" s="17"/>
      <c r="F39" s="17"/>
      <c r="G39" s="17"/>
      <c r="H39" s="50"/>
      <c r="I39" s="51"/>
      <c r="J39" s="51"/>
      <c r="K39" s="50"/>
      <c r="L39" s="51"/>
      <c r="M39" s="51"/>
      <c r="N39" s="19">
        <f t="shared" si="9"/>
        <v>0</v>
      </c>
      <c r="O39" s="136">
        <f t="shared" si="10"/>
        <v>0</v>
      </c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5">
        <f t="shared" si="0"/>
        <v>0</v>
      </c>
      <c r="AE39" s="52"/>
      <c r="AF39" s="52"/>
      <c r="AG39" s="53"/>
      <c r="AH39" s="56">
        <f t="shared" si="8"/>
        <v>0</v>
      </c>
      <c r="AI39" s="57">
        <f t="shared" si="11"/>
        <v>0</v>
      </c>
      <c r="AL39" s="35"/>
    </row>
    <row r="40" spans="2:38" ht="12">
      <c r="B40" s="54" t="str">
        <f>+'knižničný fond'!B40</f>
        <v>10.</v>
      </c>
      <c r="C40" s="18">
        <f>'knižničný fond'!C40</f>
        <v>0</v>
      </c>
      <c r="D40" s="16"/>
      <c r="E40" s="17"/>
      <c r="F40" s="17"/>
      <c r="G40" s="17"/>
      <c r="H40" s="50"/>
      <c r="I40" s="51"/>
      <c r="J40" s="51"/>
      <c r="K40" s="50"/>
      <c r="L40" s="51"/>
      <c r="M40" s="51"/>
      <c r="N40" s="19">
        <f t="shared" si="9"/>
        <v>0</v>
      </c>
      <c r="O40" s="136">
        <f t="shared" si="10"/>
        <v>0</v>
      </c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5">
        <f t="shared" si="0"/>
        <v>0</v>
      </c>
      <c r="AE40" s="52"/>
      <c r="AF40" s="52"/>
      <c r="AG40" s="52"/>
      <c r="AH40" s="56">
        <f t="shared" si="8"/>
        <v>0</v>
      </c>
      <c r="AI40" s="57">
        <f t="shared" si="11"/>
        <v>0</v>
      </c>
      <c r="AL40" s="35"/>
    </row>
    <row r="41" spans="2:38" ht="12.75" thickBot="1">
      <c r="B41" s="20" t="str">
        <f>'knižničný fond'!B41</f>
        <v>SPOLU - Neprof. knižnice</v>
      </c>
      <c r="C41" s="21"/>
      <c r="D41" s="22">
        <f aca="true" t="shared" si="12" ref="D41:M41">SUM(D31:D40)</f>
        <v>0.18</v>
      </c>
      <c r="E41" s="23">
        <f t="shared" si="12"/>
        <v>0.18</v>
      </c>
      <c r="F41" s="23">
        <f t="shared" si="12"/>
        <v>0.18</v>
      </c>
      <c r="G41" s="23">
        <f t="shared" si="12"/>
        <v>0.18</v>
      </c>
      <c r="H41" s="23">
        <f t="shared" si="12"/>
        <v>0</v>
      </c>
      <c r="I41" s="58">
        <f t="shared" si="12"/>
        <v>0</v>
      </c>
      <c r="J41" s="58">
        <f t="shared" si="12"/>
        <v>0</v>
      </c>
      <c r="K41" s="23">
        <f t="shared" si="12"/>
        <v>0</v>
      </c>
      <c r="L41" s="58">
        <f t="shared" si="12"/>
        <v>0.05</v>
      </c>
      <c r="M41" s="23">
        <f t="shared" si="12"/>
        <v>0.05</v>
      </c>
      <c r="N41" s="24">
        <f t="shared" si="9"/>
        <v>437.71999999999997</v>
      </c>
      <c r="O41" s="137">
        <f aca="true" t="shared" si="13" ref="O41:AG41">SUM(O31:O40)</f>
        <v>427.15999999999997</v>
      </c>
      <c r="P41" s="59">
        <f t="shared" si="13"/>
        <v>0</v>
      </c>
      <c r="Q41" s="59">
        <f t="shared" si="13"/>
        <v>0</v>
      </c>
      <c r="R41" s="59">
        <f t="shared" si="13"/>
        <v>427.15999999999997</v>
      </c>
      <c r="S41" s="59">
        <f t="shared" si="13"/>
        <v>0</v>
      </c>
      <c r="T41" s="59">
        <f t="shared" si="13"/>
        <v>10.56</v>
      </c>
      <c r="U41" s="59">
        <f t="shared" si="13"/>
        <v>10.56</v>
      </c>
      <c r="V41" s="59">
        <f t="shared" si="13"/>
        <v>0</v>
      </c>
      <c r="W41" s="59">
        <f t="shared" si="13"/>
        <v>0</v>
      </c>
      <c r="X41" s="59">
        <f t="shared" si="13"/>
        <v>575.38</v>
      </c>
      <c r="Y41" s="59">
        <f t="shared" si="13"/>
        <v>575.38</v>
      </c>
      <c r="Z41" s="59">
        <f t="shared" si="13"/>
        <v>575.38</v>
      </c>
      <c r="AA41" s="59">
        <f t="shared" si="13"/>
        <v>0</v>
      </c>
      <c r="AB41" s="59">
        <f t="shared" si="13"/>
        <v>0</v>
      </c>
      <c r="AC41" s="59">
        <f t="shared" si="13"/>
        <v>0</v>
      </c>
      <c r="AD41" s="59">
        <f t="shared" si="13"/>
        <v>0</v>
      </c>
      <c r="AE41" s="59">
        <f t="shared" si="13"/>
        <v>0</v>
      </c>
      <c r="AF41" s="59">
        <f t="shared" si="13"/>
        <v>0</v>
      </c>
      <c r="AG41" s="60">
        <f t="shared" si="13"/>
        <v>0</v>
      </c>
      <c r="AH41" s="61">
        <f t="shared" si="8"/>
        <v>575.79</v>
      </c>
      <c r="AI41" s="61">
        <f t="shared" si="11"/>
        <v>2464.33</v>
      </c>
      <c r="AL41" s="35"/>
    </row>
    <row r="42" spans="2:38" ht="12.75" thickBot="1">
      <c r="B42" s="195" t="str">
        <f>'knižničný fond'!B42</f>
        <v>SPOLU - okres STROPKOV</v>
      </c>
      <c r="C42" s="196"/>
      <c r="D42" s="27">
        <f aca="true" t="shared" si="14" ref="D42:AG42">SUM(D29+D41)</f>
        <v>4.84</v>
      </c>
      <c r="E42" s="28">
        <f t="shared" si="14"/>
        <v>3.8400000000000003</v>
      </c>
      <c r="F42" s="28">
        <f t="shared" si="14"/>
        <v>4.84</v>
      </c>
      <c r="G42" s="28">
        <f t="shared" si="14"/>
        <v>3.8400000000000003</v>
      </c>
      <c r="H42" s="28">
        <f t="shared" si="14"/>
        <v>0.5</v>
      </c>
      <c r="I42" s="62">
        <f t="shared" si="14"/>
        <v>0.5</v>
      </c>
      <c r="J42" s="62">
        <f t="shared" si="14"/>
        <v>4.16</v>
      </c>
      <c r="K42" s="28">
        <f t="shared" si="14"/>
        <v>3.16</v>
      </c>
      <c r="L42" s="62">
        <f t="shared" si="14"/>
        <v>0.05</v>
      </c>
      <c r="M42" s="28">
        <f t="shared" si="14"/>
        <v>0.05</v>
      </c>
      <c r="N42" s="29">
        <f t="shared" si="14"/>
        <v>60800.72</v>
      </c>
      <c r="O42" s="138">
        <f t="shared" si="14"/>
        <v>59714.16</v>
      </c>
      <c r="P42" s="63">
        <f t="shared" si="14"/>
        <v>0</v>
      </c>
      <c r="Q42" s="63">
        <f t="shared" si="14"/>
        <v>0</v>
      </c>
      <c r="R42" s="63">
        <f t="shared" si="14"/>
        <v>59714.16</v>
      </c>
      <c r="S42" s="63">
        <f t="shared" si="14"/>
        <v>0</v>
      </c>
      <c r="T42" s="63">
        <f t="shared" si="14"/>
        <v>1086.56</v>
      </c>
      <c r="U42" s="63">
        <f t="shared" si="14"/>
        <v>1086.56</v>
      </c>
      <c r="V42" s="63">
        <f t="shared" si="14"/>
        <v>0</v>
      </c>
      <c r="W42" s="63">
        <f t="shared" si="14"/>
        <v>0</v>
      </c>
      <c r="X42" s="63">
        <f t="shared" si="14"/>
        <v>30949.38</v>
      </c>
      <c r="Y42" s="63">
        <f t="shared" si="14"/>
        <v>29947.38</v>
      </c>
      <c r="Z42" s="63">
        <f t="shared" si="14"/>
        <v>23947.38</v>
      </c>
      <c r="AA42" s="63">
        <f t="shared" si="14"/>
        <v>0</v>
      </c>
      <c r="AB42" s="63">
        <f t="shared" si="14"/>
        <v>0</v>
      </c>
      <c r="AC42" s="63">
        <f t="shared" si="14"/>
        <v>1002</v>
      </c>
      <c r="AD42" s="63">
        <f t="shared" si="14"/>
        <v>0</v>
      </c>
      <c r="AE42" s="63">
        <f t="shared" si="14"/>
        <v>0</v>
      </c>
      <c r="AF42" s="63">
        <f t="shared" si="14"/>
        <v>0</v>
      </c>
      <c r="AG42" s="64">
        <f t="shared" si="14"/>
        <v>0</v>
      </c>
      <c r="AH42" s="65">
        <f t="shared" si="8"/>
        <v>23958.77</v>
      </c>
      <c r="AI42" s="65">
        <f t="shared" si="11"/>
        <v>244315.31000000003</v>
      </c>
      <c r="AL42" s="35"/>
    </row>
    <row r="43" ht="12">
      <c r="AL43" s="77"/>
    </row>
    <row r="44" ht="12">
      <c r="AL44" s="77"/>
    </row>
    <row r="45" ht="12">
      <c r="AL45" s="77"/>
    </row>
    <row r="46" ht="12">
      <c r="AL46" s="77"/>
    </row>
    <row r="47" ht="12">
      <c r="AL47" s="77"/>
    </row>
    <row r="48" ht="12">
      <c r="AL48" s="77"/>
    </row>
    <row r="49" ht="12">
      <c r="AL49" s="77"/>
    </row>
    <row r="50" ht="12">
      <c r="AL50" s="77"/>
    </row>
    <row r="51" ht="12">
      <c r="AL51" s="77"/>
    </row>
    <row r="52" ht="12">
      <c r="AL52" s="77"/>
    </row>
    <row r="53" ht="12">
      <c r="AL53" s="77"/>
    </row>
    <row r="54" ht="12">
      <c r="AL54" s="77"/>
    </row>
    <row r="55" ht="12">
      <c r="AL55" s="77"/>
    </row>
    <row r="56" ht="12">
      <c r="AL56" s="77"/>
    </row>
    <row r="57" ht="12">
      <c r="AL57" s="77"/>
    </row>
    <row r="58" ht="12">
      <c r="AL58" s="77"/>
    </row>
    <row r="59" ht="12">
      <c r="AL59" s="77"/>
    </row>
    <row r="60" ht="12">
      <c r="AL60" s="77"/>
    </row>
    <row r="61" ht="12">
      <c r="AL61" s="77"/>
    </row>
    <row r="62" ht="12">
      <c r="AL62" s="77"/>
    </row>
    <row r="63" ht="12">
      <c r="AL63" s="77"/>
    </row>
    <row r="64" ht="12">
      <c r="AL64" s="77"/>
    </row>
    <row r="65" ht="12">
      <c r="AL65" s="77"/>
    </row>
    <row r="66" ht="12">
      <c r="AL66" s="77"/>
    </row>
    <row r="67" ht="12">
      <c r="AL67" s="77"/>
    </row>
    <row r="68" ht="12">
      <c r="AL68" s="77"/>
    </row>
    <row r="69" ht="12">
      <c r="AL69" s="77"/>
    </row>
    <row r="70" ht="12">
      <c r="AL70" s="77"/>
    </row>
    <row r="71" ht="12">
      <c r="AL71" s="77"/>
    </row>
    <row r="72" ht="12">
      <c r="AL72" s="77"/>
    </row>
    <row r="73" ht="12">
      <c r="AL73" s="77"/>
    </row>
    <row r="74" ht="12">
      <c r="AL74" s="77"/>
    </row>
    <row r="75" ht="12">
      <c r="AL75" s="77"/>
    </row>
    <row r="76" ht="12">
      <c r="AL76" s="77"/>
    </row>
    <row r="77" ht="12">
      <c r="AL77" s="77"/>
    </row>
    <row r="78" ht="12">
      <c r="AL78" s="77"/>
    </row>
    <row r="79" ht="12">
      <c r="AL79" s="77"/>
    </row>
    <row r="80" ht="12">
      <c r="AL80" s="77"/>
    </row>
    <row r="81" ht="12">
      <c r="AL81" s="77"/>
    </row>
    <row r="82" ht="12">
      <c r="AL82" s="77"/>
    </row>
    <row r="83" ht="12">
      <c r="AL83" s="77"/>
    </row>
    <row r="84" ht="12">
      <c r="AL84" s="77"/>
    </row>
    <row r="85" ht="12">
      <c r="AL85" s="77"/>
    </row>
    <row r="86" ht="12">
      <c r="AL86" s="77"/>
    </row>
    <row r="87" ht="12">
      <c r="AL87" s="77"/>
    </row>
    <row r="88" ht="12">
      <c r="AL88" s="77"/>
    </row>
    <row r="89" ht="12">
      <c r="AL89" s="77"/>
    </row>
    <row r="90" ht="12">
      <c r="AL90" s="77"/>
    </row>
    <row r="91" ht="12">
      <c r="AL91" s="77"/>
    </row>
    <row r="92" ht="12">
      <c r="AL92" s="77"/>
    </row>
    <row r="93" ht="12">
      <c r="AL93" s="77"/>
    </row>
    <row r="94" ht="12">
      <c r="AL94" s="77"/>
    </row>
    <row r="95" ht="12">
      <c r="AL95" s="77"/>
    </row>
    <row r="96" ht="12">
      <c r="AL96" s="77"/>
    </row>
    <row r="97" ht="12">
      <c r="AL97" s="77"/>
    </row>
    <row r="98" ht="12">
      <c r="AL98" s="77"/>
    </row>
    <row r="99" ht="12">
      <c r="AL99" s="77"/>
    </row>
    <row r="100" ht="12">
      <c r="AL100" s="77"/>
    </row>
    <row r="101" ht="12">
      <c r="AL101" s="77"/>
    </row>
    <row r="102" ht="12">
      <c r="AL102" s="77"/>
    </row>
    <row r="103" ht="12">
      <c r="AL103" s="77"/>
    </row>
    <row r="104" ht="12">
      <c r="AL104" s="77"/>
    </row>
    <row r="105" ht="12">
      <c r="AL105" s="77"/>
    </row>
    <row r="106" ht="12">
      <c r="AL106" s="77"/>
    </row>
    <row r="107" ht="12">
      <c r="AL107" s="77"/>
    </row>
    <row r="108" ht="12">
      <c r="AL108" s="77"/>
    </row>
    <row r="109" ht="12">
      <c r="AL109" s="77"/>
    </row>
    <row r="110" ht="12">
      <c r="AL110" s="77"/>
    </row>
    <row r="111" ht="12">
      <c r="AL111" s="77"/>
    </row>
    <row r="112" ht="12">
      <c r="AL112" s="77"/>
    </row>
    <row r="113" ht="12">
      <c r="AL113" s="77"/>
    </row>
    <row r="114" ht="12">
      <c r="AL114" s="77"/>
    </row>
    <row r="115" ht="12">
      <c r="AL115" s="77"/>
    </row>
    <row r="116" ht="12">
      <c r="AL116" s="77"/>
    </row>
    <row r="117" ht="12">
      <c r="AL117" s="77"/>
    </row>
    <row r="118" ht="12">
      <c r="AL118" s="77"/>
    </row>
    <row r="119" ht="12">
      <c r="AL119" s="77"/>
    </row>
    <row r="120" ht="12">
      <c r="AL120" s="77"/>
    </row>
    <row r="121" ht="12">
      <c r="AL121" s="77"/>
    </row>
    <row r="122" ht="12">
      <c r="AL122" s="77"/>
    </row>
    <row r="123" ht="12">
      <c r="AL123" s="77"/>
    </row>
    <row r="124" ht="12">
      <c r="AL124" s="77"/>
    </row>
    <row r="125" ht="12">
      <c r="AL125" s="77"/>
    </row>
    <row r="126" ht="12">
      <c r="AL126" s="77"/>
    </row>
    <row r="127" ht="12">
      <c r="AL127" s="77"/>
    </row>
    <row r="128" ht="12">
      <c r="AL128" s="77"/>
    </row>
    <row r="129" ht="12">
      <c r="AL129" s="77"/>
    </row>
    <row r="130" ht="12">
      <c r="AL130" s="77"/>
    </row>
    <row r="131" ht="12">
      <c r="AL131" s="77"/>
    </row>
    <row r="132" ht="12">
      <c r="AL132" s="77"/>
    </row>
    <row r="133" ht="12">
      <c r="AL133" s="77"/>
    </row>
    <row r="134" ht="12">
      <c r="AL134" s="77"/>
    </row>
    <row r="135" ht="12">
      <c r="AL135" s="77"/>
    </row>
    <row r="136" ht="12">
      <c r="AL136" s="77"/>
    </row>
    <row r="137" ht="12">
      <c r="AL137" s="35"/>
    </row>
  </sheetData>
  <sheetProtection password="C7E0" sheet="1" objects="1" scenarios="1"/>
  <mergeCells count="41">
    <mergeCell ref="H3:H6"/>
    <mergeCell ref="V4:V6"/>
    <mergeCell ref="K3:K6"/>
    <mergeCell ref="M3:M6"/>
    <mergeCell ref="D2:D6"/>
    <mergeCell ref="P3:S3"/>
    <mergeCell ref="R4:R6"/>
    <mergeCell ref="F2:F6"/>
    <mergeCell ref="J3:J6"/>
    <mergeCell ref="I3:I6"/>
    <mergeCell ref="N2:N6"/>
    <mergeCell ref="U4:U6"/>
    <mergeCell ref="AE4:AE6"/>
    <mergeCell ref="L3:L6"/>
    <mergeCell ref="Y4:Z5"/>
    <mergeCell ref="O2:S2"/>
    <mergeCell ref="G2:G6"/>
    <mergeCell ref="X2:AC2"/>
    <mergeCell ref="AE3:AG3"/>
    <mergeCell ref="T2:W2"/>
    <mergeCell ref="AG4:AG6"/>
    <mergeCell ref="AD2:AG2"/>
    <mergeCell ref="AF4:AF6"/>
    <mergeCell ref="AA4:AB5"/>
    <mergeCell ref="V3:W3"/>
    <mergeCell ref="W4:W6"/>
    <mergeCell ref="B42:C42"/>
    <mergeCell ref="P4:P6"/>
    <mergeCell ref="O3:O6"/>
    <mergeCell ref="T3:U3"/>
    <mergeCell ref="T4:T6"/>
    <mergeCell ref="AD3:AD6"/>
    <mergeCell ref="H2:M2"/>
    <mergeCell ref="AH2:AH6"/>
    <mergeCell ref="E2:E6"/>
    <mergeCell ref="AI2:AI6"/>
    <mergeCell ref="B2:C6"/>
    <mergeCell ref="X3:X6"/>
    <mergeCell ref="AC4:AC6"/>
    <mergeCell ref="Q4:Q6"/>
    <mergeCell ref="S4:S6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árok6"/>
  <dimension ref="B2:F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8" sqref="F8"/>
    </sheetView>
  </sheetViews>
  <sheetFormatPr defaultColWidth="9.00390625" defaultRowHeight="12.75"/>
  <cols>
    <col min="1" max="1" width="3.75390625" style="33" customWidth="1"/>
    <col min="2" max="2" width="3.625" style="33" customWidth="1"/>
    <col min="3" max="3" width="21.375" style="33" customWidth="1"/>
    <col min="4" max="5" width="11.375" style="33" customWidth="1"/>
    <col min="6" max="16384" width="9.125" style="33" customWidth="1"/>
  </cols>
  <sheetData>
    <row r="1" ht="12.75" customHeight="1" thickBot="1"/>
    <row r="2" spans="2:6" ht="12" customHeight="1">
      <c r="B2" s="228" t="s">
        <v>0</v>
      </c>
      <c r="C2" s="229"/>
      <c r="D2" s="225" t="s">
        <v>166</v>
      </c>
      <c r="E2" s="225" t="s">
        <v>167</v>
      </c>
      <c r="F2" s="238" t="s">
        <v>12</v>
      </c>
    </row>
    <row r="3" spans="2:6" ht="12" customHeight="1">
      <c r="B3" s="230"/>
      <c r="C3" s="231"/>
      <c r="D3" s="226"/>
      <c r="E3" s="226"/>
      <c r="F3" s="239"/>
    </row>
    <row r="4" spans="2:6" ht="12">
      <c r="B4" s="230"/>
      <c r="C4" s="231"/>
      <c r="D4" s="226"/>
      <c r="E4" s="226"/>
      <c r="F4" s="239"/>
    </row>
    <row r="5" spans="2:6" ht="12">
      <c r="B5" s="230"/>
      <c r="C5" s="231"/>
      <c r="D5" s="226"/>
      <c r="E5" s="226"/>
      <c r="F5" s="239"/>
    </row>
    <row r="6" spans="2:6" ht="14.25" customHeight="1" thickBot="1">
      <c r="B6" s="230"/>
      <c r="C6" s="231"/>
      <c r="D6" s="226"/>
      <c r="E6" s="226"/>
      <c r="F6" s="239"/>
    </row>
    <row r="7" spans="2:6" ht="12.75" thickBot="1">
      <c r="B7" s="202" t="str">
        <f>'knižničný fond'!B7</f>
        <v>Okres SVIDNÍK</v>
      </c>
      <c r="C7" s="203"/>
      <c r="D7" s="203"/>
      <c r="E7" s="203"/>
      <c r="F7" s="204"/>
    </row>
    <row r="8" spans="2:6" ht="12.75" thickBot="1">
      <c r="B8" s="36" t="str">
        <f>+'knižničný fond'!B8</f>
        <v>1.</v>
      </c>
      <c r="C8" s="3" t="str">
        <f>'knižničný fond'!C8</f>
        <v>Svidník</v>
      </c>
      <c r="D8" s="111">
        <v>1</v>
      </c>
      <c r="E8" s="111">
        <v>10</v>
      </c>
      <c r="F8" s="82">
        <f>SUM(D8:E8)</f>
        <v>11</v>
      </c>
    </row>
    <row r="9" spans="2:6" ht="12.75" thickBot="1">
      <c r="B9" s="202" t="str">
        <f>'knižničný fond'!B9</f>
        <v>Mestské knižnice</v>
      </c>
      <c r="C9" s="203"/>
      <c r="D9" s="203"/>
      <c r="E9" s="203"/>
      <c r="F9" s="204"/>
    </row>
    <row r="10" spans="2:6" ht="12.75" thickBot="1">
      <c r="B10" s="44" t="str">
        <f>+'knižničný fond'!B10</f>
        <v>1.</v>
      </c>
      <c r="C10" s="12" t="str">
        <f>'knižničný fond'!C10</f>
        <v>Giraltovce</v>
      </c>
      <c r="D10" s="114">
        <v>1</v>
      </c>
      <c r="E10" s="114">
        <v>0</v>
      </c>
      <c r="F10" s="86">
        <f>SUM(D10:E10)</f>
        <v>1</v>
      </c>
    </row>
    <row r="11" spans="2:6" ht="12.75" thickBot="1">
      <c r="B11" s="202" t="str">
        <f>+'knižničný fond'!B11</f>
        <v>Profesionálne knižnice</v>
      </c>
      <c r="C11" s="203">
        <f>+'knižničný fond'!C11</f>
        <v>0</v>
      </c>
      <c r="D11" s="203"/>
      <c r="E11" s="203">
        <f>+'knižničný fond'!H11</f>
        <v>0</v>
      </c>
      <c r="F11" s="204">
        <f>+'knižničný fond'!I11</f>
        <v>0</v>
      </c>
    </row>
    <row r="12" spans="2:6" ht="12.75" thickBot="1">
      <c r="B12" s="54" t="str">
        <f>+'knižničný fond'!B12</f>
        <v>1.</v>
      </c>
      <c r="C12" s="18">
        <f>'knižničný fond'!C12</f>
        <v>0</v>
      </c>
      <c r="D12" s="111"/>
      <c r="E12" s="111"/>
      <c r="F12" s="87">
        <f>SUM(D12:E12)</f>
        <v>0</v>
      </c>
    </row>
    <row r="13" spans="2:6" ht="12.75" thickBot="1">
      <c r="B13" s="202" t="str">
        <f>'knižničný fond'!B13</f>
        <v>Neprofesionálne knižnice</v>
      </c>
      <c r="C13" s="203"/>
      <c r="D13" s="203"/>
      <c r="E13" s="203"/>
      <c r="F13" s="204"/>
    </row>
    <row r="14" spans="2:6" ht="12">
      <c r="B14" s="44" t="str">
        <f>+'knižničný fond'!B14</f>
        <v>1.</v>
      </c>
      <c r="C14" s="12" t="str">
        <f>'knižničný fond'!C14</f>
        <v>Kračúnovce</v>
      </c>
      <c r="D14" s="114">
        <v>1</v>
      </c>
      <c r="E14" s="114">
        <v>10</v>
      </c>
      <c r="F14" s="86">
        <f aca="true" t="shared" si="0" ref="F14:F23">SUM(D14:E14)</f>
        <v>11</v>
      </c>
    </row>
    <row r="15" spans="2:6" ht="12">
      <c r="B15" s="54" t="str">
        <f>+'knižničný fond'!B15</f>
        <v>2.</v>
      </c>
      <c r="C15" s="18" t="str">
        <f>'knižničný fond'!C15</f>
        <v>Kružlová</v>
      </c>
      <c r="D15" s="111">
        <v>0</v>
      </c>
      <c r="E15" s="111">
        <v>35</v>
      </c>
      <c r="F15" s="87">
        <f t="shared" si="0"/>
        <v>35</v>
      </c>
    </row>
    <row r="16" spans="2:6" ht="12">
      <c r="B16" s="54" t="str">
        <f>+'knižničný fond'!B16</f>
        <v>3.</v>
      </c>
      <c r="C16" s="18" t="str">
        <f>'knižničný fond'!C16</f>
        <v>Mestisko</v>
      </c>
      <c r="D16" s="111">
        <v>0</v>
      </c>
      <c r="E16" s="111">
        <v>30</v>
      </c>
      <c r="F16" s="87">
        <f t="shared" si="0"/>
        <v>30</v>
      </c>
    </row>
    <row r="17" spans="2:6" ht="12">
      <c r="B17" s="54" t="str">
        <f>+'knižničný fond'!B17</f>
        <v>4.</v>
      </c>
      <c r="C17" s="18" t="str">
        <f>'knižničný fond'!C17</f>
        <v>Okrúhle</v>
      </c>
      <c r="D17" s="111">
        <v>0</v>
      </c>
      <c r="E17" s="111">
        <v>30</v>
      </c>
      <c r="F17" s="87">
        <f t="shared" si="0"/>
        <v>30</v>
      </c>
    </row>
    <row r="18" spans="2:6" ht="12">
      <c r="B18" s="54" t="str">
        <f>+'knižničný fond'!B18</f>
        <v>5.</v>
      </c>
      <c r="C18" s="18" t="str">
        <f>'knižničný fond'!C18</f>
        <v>Rakovčík</v>
      </c>
      <c r="D18" s="111">
        <v>0</v>
      </c>
      <c r="E18" s="111">
        <v>10</v>
      </c>
      <c r="F18" s="87">
        <f t="shared" si="0"/>
        <v>10</v>
      </c>
    </row>
    <row r="19" spans="2:6" ht="12">
      <c r="B19" s="54" t="str">
        <f>+'knižničný fond'!B19</f>
        <v>6.</v>
      </c>
      <c r="C19" s="18" t="str">
        <f>'knižničný fond'!C19</f>
        <v>Vyšný Mirošov</v>
      </c>
      <c r="D19" s="111">
        <v>0</v>
      </c>
      <c r="E19" s="111">
        <v>20</v>
      </c>
      <c r="F19" s="87">
        <f t="shared" si="0"/>
        <v>20</v>
      </c>
    </row>
    <row r="20" spans="2:6" ht="12">
      <c r="B20" s="54" t="str">
        <f>+'knižničný fond'!B20</f>
        <v>7.</v>
      </c>
      <c r="C20" s="18">
        <f>'knižničný fond'!C20</f>
        <v>0</v>
      </c>
      <c r="D20" s="111"/>
      <c r="E20" s="111"/>
      <c r="F20" s="87">
        <f t="shared" si="0"/>
        <v>0</v>
      </c>
    </row>
    <row r="21" spans="2:6" ht="12">
      <c r="B21" s="54" t="str">
        <f>+'knižničný fond'!B21</f>
        <v>8.</v>
      </c>
      <c r="C21" s="18">
        <f>'knižničný fond'!C21</f>
        <v>0</v>
      </c>
      <c r="D21" s="111"/>
      <c r="E21" s="111"/>
      <c r="F21" s="87">
        <f t="shared" si="0"/>
        <v>0</v>
      </c>
    </row>
    <row r="22" spans="2:6" ht="12">
      <c r="B22" s="54" t="str">
        <f>+'knižničný fond'!B22</f>
        <v>9.</v>
      </c>
      <c r="C22" s="18">
        <f>'knižničný fond'!C22</f>
        <v>0</v>
      </c>
      <c r="D22" s="111"/>
      <c r="E22" s="111"/>
      <c r="F22" s="87">
        <f t="shared" si="0"/>
        <v>0</v>
      </c>
    </row>
    <row r="23" spans="2:6" ht="12">
      <c r="B23" s="54" t="str">
        <f>+'knižničný fond'!B23</f>
        <v>10.</v>
      </c>
      <c r="C23" s="18">
        <f>'knižničný fond'!C23</f>
        <v>0</v>
      </c>
      <c r="D23" s="111"/>
      <c r="E23" s="111"/>
      <c r="F23" s="87">
        <f t="shared" si="0"/>
        <v>0</v>
      </c>
    </row>
    <row r="24" spans="2:6" ht="12.75" thickBot="1">
      <c r="B24" s="197" t="str">
        <f>'knižničný fond'!B24</f>
        <v>SPOLU - Neprof. knižnice</v>
      </c>
      <c r="C24" s="198"/>
      <c r="D24" s="103">
        <f>SUM(D14:D23)</f>
        <v>1</v>
      </c>
      <c r="E24" s="103">
        <f>SUM(E14:E23)</f>
        <v>135</v>
      </c>
      <c r="F24" s="21">
        <f>SUM(F14:F23)</f>
        <v>136</v>
      </c>
    </row>
    <row r="25" spans="2:6" ht="12.75" thickBot="1">
      <c r="B25" s="195" t="str">
        <f>'knižničný fond'!B25</f>
        <v>SPOLU - okr. Svidník</v>
      </c>
      <c r="C25" s="196"/>
      <c r="D25" s="106">
        <f>SUM(D8+D10+D12+D24)</f>
        <v>3</v>
      </c>
      <c r="E25" s="106">
        <f>SUM(E8+E10+E12+E24)</f>
        <v>145</v>
      </c>
      <c r="F25" s="106">
        <f>SUM(F8+F10+F12+F24)</f>
        <v>148</v>
      </c>
    </row>
    <row r="26" spans="2:6" ht="12.75" thickBot="1">
      <c r="B26" s="235"/>
      <c r="C26" s="236"/>
      <c r="D26" s="236"/>
      <c r="E26" s="236"/>
      <c r="F26" s="237"/>
    </row>
    <row r="27" spans="2:6" ht="12.75" thickBot="1">
      <c r="B27" s="202" t="str">
        <f>'knižničný fond'!B27</f>
        <v>Okres STROPKOV</v>
      </c>
      <c r="C27" s="203"/>
      <c r="D27" s="203"/>
      <c r="E27" s="203"/>
      <c r="F27" s="204"/>
    </row>
    <row r="28" spans="2:6" ht="12.75" thickBot="1">
      <c r="B28" s="202" t="str">
        <f>'knižničný fond'!B28</f>
        <v>Mestské knižnice</v>
      </c>
      <c r="C28" s="203"/>
      <c r="D28" s="203"/>
      <c r="E28" s="203"/>
      <c r="F28" s="204"/>
    </row>
    <row r="29" spans="2:6" ht="12.75" thickBot="1">
      <c r="B29" s="44" t="str">
        <f>+'knižničný fond'!B29</f>
        <v>1.</v>
      </c>
      <c r="C29" s="12" t="str">
        <f>'knižničný fond'!C29</f>
        <v>Stropkov</v>
      </c>
      <c r="D29" s="111">
        <v>2</v>
      </c>
      <c r="E29" s="111">
        <v>30</v>
      </c>
      <c r="F29" s="86">
        <f>SUM(D29:E29)</f>
        <v>32</v>
      </c>
    </row>
    <row r="30" spans="2:6" ht="12.75" thickBot="1">
      <c r="B30" s="202" t="str">
        <f>+'knižničný fond'!B30</f>
        <v>Neprofesionálne knižnice</v>
      </c>
      <c r="C30" s="203">
        <f>'knižničný fond'!C30</f>
        <v>0</v>
      </c>
      <c r="D30" s="203"/>
      <c r="E30" s="203"/>
      <c r="F30" s="204"/>
    </row>
    <row r="31" spans="2:6" ht="12">
      <c r="B31" s="44" t="str">
        <f>+'knižničný fond'!B31</f>
        <v>1.</v>
      </c>
      <c r="C31" s="12" t="str">
        <f>'knižničný fond'!C31</f>
        <v>Baňa</v>
      </c>
      <c r="D31" s="111">
        <v>0</v>
      </c>
      <c r="E31" s="111">
        <v>10</v>
      </c>
      <c r="F31" s="86">
        <f aca="true" t="shared" si="1" ref="F31:F40">SUM(D31:E31)</f>
        <v>10</v>
      </c>
    </row>
    <row r="32" spans="2:6" ht="12">
      <c r="B32" s="54" t="str">
        <f>+'knižničný fond'!B32</f>
        <v>2.</v>
      </c>
      <c r="C32" s="18" t="str">
        <f>'knižničný fond'!C32</f>
        <v>Bukovce</v>
      </c>
      <c r="D32" s="111">
        <v>0</v>
      </c>
      <c r="E32" s="111">
        <v>45</v>
      </c>
      <c r="F32" s="87">
        <f t="shared" si="1"/>
        <v>45</v>
      </c>
    </row>
    <row r="33" spans="2:6" ht="12">
      <c r="B33" s="54" t="str">
        <f>+'knižničný fond'!B33</f>
        <v>3.</v>
      </c>
      <c r="C33" s="18" t="str">
        <f>'knižničný fond'!C33</f>
        <v>Duplín</v>
      </c>
      <c r="D33" s="111">
        <v>0</v>
      </c>
      <c r="E33" s="111">
        <v>10</v>
      </c>
      <c r="F33" s="87">
        <f t="shared" si="1"/>
        <v>10</v>
      </c>
    </row>
    <row r="34" spans="2:6" ht="12">
      <c r="B34" s="54" t="str">
        <f>+'knižničný fond'!B34</f>
        <v>4.</v>
      </c>
      <c r="C34" s="18" t="str">
        <f>'knižničný fond'!C34</f>
        <v>Turany nad Ondavou</v>
      </c>
      <c r="D34" s="111">
        <v>0</v>
      </c>
      <c r="E34" s="111">
        <v>30</v>
      </c>
      <c r="F34" s="87">
        <f t="shared" si="1"/>
        <v>30</v>
      </c>
    </row>
    <row r="35" spans="2:6" ht="12">
      <c r="B35" s="54" t="str">
        <f>+'knižničný fond'!B35</f>
        <v>5.</v>
      </c>
      <c r="C35" s="18">
        <f>'knižničný fond'!C35</f>
        <v>0</v>
      </c>
      <c r="D35" s="111"/>
      <c r="E35" s="111"/>
      <c r="F35" s="87">
        <f t="shared" si="1"/>
        <v>0</v>
      </c>
    </row>
    <row r="36" spans="2:6" ht="12">
      <c r="B36" s="54" t="str">
        <f>+'knižničný fond'!B36</f>
        <v>6.</v>
      </c>
      <c r="C36" s="18">
        <f>'knižničný fond'!C36</f>
        <v>0</v>
      </c>
      <c r="D36" s="111"/>
      <c r="E36" s="111"/>
      <c r="F36" s="87">
        <f t="shared" si="1"/>
        <v>0</v>
      </c>
    </row>
    <row r="37" spans="2:6" ht="12">
      <c r="B37" s="54" t="str">
        <f>+'knižničný fond'!B37</f>
        <v>7.</v>
      </c>
      <c r="C37" s="18">
        <f>'knižničný fond'!C37</f>
        <v>0</v>
      </c>
      <c r="D37" s="111"/>
      <c r="E37" s="111"/>
      <c r="F37" s="87">
        <f t="shared" si="1"/>
        <v>0</v>
      </c>
    </row>
    <row r="38" spans="2:6" ht="12">
      <c r="B38" s="54" t="str">
        <f>+'knižničný fond'!B38</f>
        <v>8.</v>
      </c>
      <c r="C38" s="18">
        <f>'knižničný fond'!C38</f>
        <v>0</v>
      </c>
      <c r="D38" s="111"/>
      <c r="E38" s="111"/>
      <c r="F38" s="87">
        <f t="shared" si="1"/>
        <v>0</v>
      </c>
    </row>
    <row r="39" spans="2:6" ht="12">
      <c r="B39" s="54" t="str">
        <f>+'knižničný fond'!B39</f>
        <v>9.</v>
      </c>
      <c r="C39" s="18">
        <f>'knižničný fond'!C39</f>
        <v>0</v>
      </c>
      <c r="D39" s="111"/>
      <c r="E39" s="111"/>
      <c r="F39" s="87">
        <f t="shared" si="1"/>
        <v>0</v>
      </c>
    </row>
    <row r="40" spans="2:6" ht="12">
      <c r="B40" s="54" t="str">
        <f>+'knižničný fond'!B40</f>
        <v>10.</v>
      </c>
      <c r="C40" s="18">
        <f>'knižničný fond'!C40</f>
        <v>0</v>
      </c>
      <c r="D40" s="111"/>
      <c r="E40" s="111"/>
      <c r="F40" s="87">
        <f t="shared" si="1"/>
        <v>0</v>
      </c>
    </row>
    <row r="41" spans="2:6" ht="12.75" thickBot="1">
      <c r="B41" s="169" t="str">
        <f>'knižničný fond'!B41</f>
        <v>SPOLU - Neprof. knižnice</v>
      </c>
      <c r="C41" s="170"/>
      <c r="D41" s="93">
        <f>SUM(D31:D40)</f>
        <v>0</v>
      </c>
      <c r="E41" s="93">
        <f>SUM(E31:E40)</f>
        <v>95</v>
      </c>
      <c r="F41" s="94">
        <f>SUM(F31:F40)</f>
        <v>95</v>
      </c>
    </row>
    <row r="42" spans="2:6" ht="12.75" thickBot="1">
      <c r="B42" s="195" t="str">
        <f>'knižničný fond'!B42</f>
        <v>SPOLU - okres STROPKOV</v>
      </c>
      <c r="C42" s="196"/>
      <c r="D42" s="64">
        <f>SUM(D29+D41)</f>
        <v>2</v>
      </c>
      <c r="E42" s="64">
        <f>SUM(E29+E41)</f>
        <v>125</v>
      </c>
      <c r="F42" s="107">
        <f>SUM(F29+F41)</f>
        <v>127</v>
      </c>
    </row>
  </sheetData>
  <sheetProtection password="C7E0" sheet="1" objects="1" scenarios="1"/>
  <mergeCells count="16">
    <mergeCell ref="B30:F30"/>
    <mergeCell ref="B41:C41"/>
    <mergeCell ref="B42:C42"/>
    <mergeCell ref="B13:F13"/>
    <mergeCell ref="B24:C24"/>
    <mergeCell ref="B25:C25"/>
    <mergeCell ref="B26:F26"/>
    <mergeCell ref="B27:F27"/>
    <mergeCell ref="B28:F28"/>
    <mergeCell ref="F2:F6"/>
    <mergeCell ref="B7:F7"/>
    <mergeCell ref="B9:F9"/>
    <mergeCell ref="B11:F11"/>
    <mergeCell ref="B2:C6"/>
    <mergeCell ref="D2:D6"/>
    <mergeCell ref="E2:E6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Poddukianska kniznica </cp:lastModifiedBy>
  <cp:lastPrinted>2009-02-20T07:02:14Z</cp:lastPrinted>
  <dcterms:created xsi:type="dcterms:W3CDTF">2000-01-27T06:42:16Z</dcterms:created>
  <dcterms:modified xsi:type="dcterms:W3CDTF">2012-02-16T09:57:25Z</dcterms:modified>
  <cp:category/>
  <cp:version/>
  <cp:contentType/>
  <cp:contentStatus/>
</cp:coreProperties>
</file>